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9132" windowHeight="4836" tabRatio="552" activeTab="0"/>
  </bookViews>
  <sheets>
    <sheet name="2018" sheetId="1" r:id="rId1"/>
  </sheets>
  <definedNames>
    <definedName name="_xlnm.Print_Area" localSheetId="0">'2018'!$A$1:$H$37</definedName>
  </definedNames>
  <calcPr fullCalcOnLoad="1"/>
</workbook>
</file>

<file path=xl/sharedStrings.xml><?xml version="1.0" encoding="utf-8"?>
<sst xmlns="http://schemas.openxmlformats.org/spreadsheetml/2006/main" count="31" uniqueCount="23">
  <si>
    <t>SEVILLA</t>
  </si>
  <si>
    <t>1. Impuestos directos</t>
  </si>
  <si>
    <t>4. Transferencias corrientes</t>
  </si>
  <si>
    <t>5. Ingresos patrimoniales</t>
  </si>
  <si>
    <t>6. Enajenación de inversiones reales</t>
  </si>
  <si>
    <t>7. Transferencias de capital</t>
  </si>
  <si>
    <t>8. Activos financieros</t>
  </si>
  <si>
    <t>9. Pasivos financieros</t>
  </si>
  <si>
    <t>MÁLAGA</t>
  </si>
  <si>
    <t>6. Inversiones reales</t>
  </si>
  <si>
    <t>2. Impuestos indirectos</t>
  </si>
  <si>
    <t>ZARAGOZA</t>
  </si>
  <si>
    <t>9.1.5. RESUMEN DEL ESTADO DE INGRESOS  Y GASTOS DE LOS PRESUPUESTOS MUNICIPALES</t>
  </si>
  <si>
    <t>FUENTE: Excmos. Ayuntamientos de Sevilla, Málaga, Valencia y Zaragoza.</t>
  </si>
  <si>
    <t>%</t>
  </si>
  <si>
    <t>3. Tasas, precios públicos y otros ingresos</t>
  </si>
  <si>
    <t>1. Gastos de personal</t>
  </si>
  <si>
    <t>2. Gastos corrientes en bienes y servicios</t>
  </si>
  <si>
    <t>3. Gastos financieros</t>
  </si>
  <si>
    <t>5. Fondo de contingencia</t>
  </si>
  <si>
    <t>VALENCIA</t>
  </si>
  <si>
    <t>TOTAL</t>
  </si>
  <si>
    <t>DE SEVILLA, MÁLAGA, VALENCIA Y ZARAGOZA. EJERCICIO 2018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</si>
</sst>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.000"/>
    <numFmt numFmtId="189" formatCode="0.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#,##0.0000"/>
    <numFmt numFmtId="195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188" fontId="0" fillId="0" borderId="0" xfId="0" applyNumberFormat="1" applyAlignment="1">
      <alignment/>
    </xf>
    <xf numFmtId="188" fontId="1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188" fontId="4" fillId="0" borderId="0" xfId="0" applyNumberFormat="1" applyFont="1" applyAlignment="1">
      <alignment horizontal="left"/>
    </xf>
    <xf numFmtId="4" fontId="0" fillId="0" borderId="10" xfId="0" applyNumberFormat="1" applyBorder="1" applyAlignment="1">
      <alignment wrapText="1"/>
    </xf>
    <xf numFmtId="188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0" fillId="0" borderId="0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88" fontId="1" fillId="0" borderId="13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88" fontId="2" fillId="0" borderId="0" xfId="0" applyNumberFormat="1" applyFont="1" applyAlignment="1" quotePrefix="1">
      <alignment horizontal="left"/>
    </xf>
    <xf numFmtId="1" fontId="1" fillId="0" borderId="14" xfId="0" applyNumberFormat="1" applyFont="1" applyBorder="1" applyAlignment="1">
      <alignment horizontal="center"/>
    </xf>
    <xf numFmtId="188" fontId="0" fillId="0" borderId="15" xfId="0" applyNumberFormat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4" fontId="0" fillId="0" borderId="15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188" fontId="0" fillId="0" borderId="15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8" fontId="0" fillId="0" borderId="17" xfId="0" applyNumberFormat="1" applyFont="1" applyBorder="1" applyAlignment="1">
      <alignment/>
    </xf>
    <xf numFmtId="188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188" fontId="1" fillId="0" borderId="14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19" xfId="0" applyNumberFormat="1" applyBorder="1" applyAlignment="1">
      <alignment/>
    </xf>
    <xf numFmtId="4" fontId="1" fillId="0" borderId="15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 vertical="center"/>
    </xf>
    <xf numFmtId="4" fontId="0" fillId="0" borderId="20" xfId="0" applyNumberFormat="1" applyFont="1" applyBorder="1" applyAlignment="1">
      <alignment/>
    </xf>
    <xf numFmtId="4" fontId="6" fillId="0" borderId="21" xfId="0" applyNumberFormat="1" applyFont="1" applyFill="1" applyBorder="1" applyAlignment="1">
      <alignment horizontal="right"/>
    </xf>
    <xf numFmtId="188" fontId="1" fillId="0" borderId="22" xfId="0" applyNumberFormat="1" applyFont="1" applyBorder="1" applyAlignment="1">
      <alignment horizontal="center"/>
    </xf>
    <xf numFmtId="188" fontId="1" fillId="0" borderId="23" xfId="0" applyNumberFormat="1" applyFont="1" applyBorder="1" applyAlignment="1">
      <alignment horizontal="center"/>
    </xf>
    <xf numFmtId="189" fontId="1" fillId="0" borderId="22" xfId="0" applyNumberFormat="1" applyFont="1" applyBorder="1" applyAlignment="1">
      <alignment horizontal="center"/>
    </xf>
    <xf numFmtId="189" fontId="1" fillId="0" borderId="23" xfId="0" applyNumberFormat="1" applyFont="1" applyBorder="1" applyAlignment="1">
      <alignment horizontal="center"/>
    </xf>
    <xf numFmtId="188" fontId="1" fillId="0" borderId="24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90" zoomScaleNormal="90" zoomScalePageLayoutView="0" workbookViewId="0" topLeftCell="A1">
      <selection activeCell="H7" sqref="H7"/>
    </sheetView>
  </sheetViews>
  <sheetFormatPr defaultColWidth="11.421875" defaultRowHeight="12.75"/>
  <cols>
    <col min="1" max="1" width="41.28125" style="3" customWidth="1"/>
    <col min="2" max="2" width="14.8515625" style="1" customWidth="1"/>
    <col min="3" max="3" width="7.7109375" style="1" customWidth="1"/>
    <col min="4" max="4" width="17.421875" style="1" customWidth="1"/>
    <col min="5" max="5" width="7.7109375" style="1" customWidth="1"/>
    <col min="6" max="6" width="17.421875" style="1" customWidth="1"/>
    <col min="7" max="7" width="7.7109375" style="1" customWidth="1"/>
    <col min="8" max="8" width="15.140625" style="1" customWidth="1"/>
    <col min="9" max="9" width="7.7109375" style="1" customWidth="1"/>
    <col min="10" max="11" width="11.421875" style="1" customWidth="1"/>
    <col min="12" max="12" width="14.7109375" style="1" bestFit="1" customWidth="1"/>
    <col min="13" max="16384" width="11.421875" style="1" customWidth="1"/>
  </cols>
  <sheetData>
    <row r="1" ht="15">
      <c r="A1" s="5" t="s">
        <v>12</v>
      </c>
    </row>
    <row r="2" ht="15">
      <c r="A2" s="5" t="s">
        <v>22</v>
      </c>
    </row>
    <row r="3" ht="15">
      <c r="A3" s="5"/>
    </row>
    <row r="5" spans="1:9" s="7" customFormat="1" ht="12.75">
      <c r="A5" s="12"/>
      <c r="B5" s="46" t="s">
        <v>0</v>
      </c>
      <c r="C5" s="47"/>
      <c r="D5" s="48" t="s">
        <v>8</v>
      </c>
      <c r="E5" s="49"/>
      <c r="F5" s="48" t="s">
        <v>20</v>
      </c>
      <c r="G5" s="49"/>
      <c r="H5" s="50" t="s">
        <v>11</v>
      </c>
      <c r="I5" s="47"/>
    </row>
    <row r="6" spans="1:9" s="8" customFormat="1" ht="12.75">
      <c r="A6" s="30"/>
      <c r="B6" s="31">
        <v>2018</v>
      </c>
      <c r="C6" s="32" t="s">
        <v>14</v>
      </c>
      <c r="D6" s="18">
        <v>2018</v>
      </c>
      <c r="E6" s="11" t="s">
        <v>14</v>
      </c>
      <c r="F6" s="18">
        <v>2018</v>
      </c>
      <c r="G6" s="11" t="s">
        <v>14</v>
      </c>
      <c r="H6" s="10">
        <v>2018</v>
      </c>
      <c r="I6" s="11" t="s">
        <v>14</v>
      </c>
    </row>
    <row r="7" spans="1:9" ht="12.75">
      <c r="A7" s="33"/>
      <c r="B7" s="34"/>
      <c r="C7" s="35"/>
      <c r="D7" s="38"/>
      <c r="E7" s="39"/>
      <c r="F7" s="43"/>
      <c r="G7" s="39"/>
      <c r="H7" s="38"/>
      <c r="I7" s="39"/>
    </row>
    <row r="8" spans="1:9" ht="12.75">
      <c r="A8" s="27" t="s">
        <v>1</v>
      </c>
      <c r="B8" s="44">
        <v>301015876.7863462</v>
      </c>
      <c r="C8" s="20">
        <f>(B8/B$17)*100</f>
        <v>36.68437737663309</v>
      </c>
      <c r="D8" s="25">
        <v>241309865.91</v>
      </c>
      <c r="E8" s="20">
        <f>(D8/D$17)*100</f>
        <v>30.485745979342347</v>
      </c>
      <c r="F8" s="43">
        <v>338554409.88</v>
      </c>
      <c r="G8" s="20">
        <f aca="true" t="shared" si="0" ref="G8:G16">(F8/F$17)*100</f>
        <v>41.727443937550255</v>
      </c>
      <c r="H8" s="43">
        <v>303737850</v>
      </c>
      <c r="I8" s="20">
        <f>(H8/H$17)*100</f>
        <v>40.33737042786335</v>
      </c>
    </row>
    <row r="9" spans="1:9" ht="12.75">
      <c r="A9" s="27" t="s">
        <v>10</v>
      </c>
      <c r="B9" s="44">
        <v>23016439.62250821</v>
      </c>
      <c r="C9" s="20">
        <f aca="true" t="shared" si="1" ref="C9:C16">(B9/B$17)*100</f>
        <v>2.8049808069687843</v>
      </c>
      <c r="D9" s="25">
        <v>20575740</v>
      </c>
      <c r="E9" s="20">
        <f aca="true" t="shared" si="2" ref="E9:E16">(D9/D$17)*100</f>
        <v>2.5994245225387584</v>
      </c>
      <c r="F9" s="43">
        <v>26333159.64</v>
      </c>
      <c r="G9" s="20">
        <f t="shared" si="0"/>
        <v>3.245609599255063</v>
      </c>
      <c r="H9" s="43">
        <v>29185700</v>
      </c>
      <c r="I9" s="20">
        <f aca="true" t="shared" si="3" ref="I9:I16">(H9/H$17)*100</f>
        <v>3.87595550602762</v>
      </c>
    </row>
    <row r="10" spans="1:9" ht="12.75">
      <c r="A10" s="27" t="s">
        <v>15</v>
      </c>
      <c r="B10" s="44">
        <v>111444493.799</v>
      </c>
      <c r="C10" s="20">
        <f t="shared" si="1"/>
        <v>13.581582176717271</v>
      </c>
      <c r="D10" s="25">
        <v>185983570.28</v>
      </c>
      <c r="E10" s="20">
        <f t="shared" si="2"/>
        <v>23.496129586354737</v>
      </c>
      <c r="F10" s="43">
        <v>89634584.6</v>
      </c>
      <c r="G10" s="20">
        <f t="shared" si="0"/>
        <v>11.047624826649932</v>
      </c>
      <c r="H10" s="43">
        <v>115175500</v>
      </c>
      <c r="I10" s="20">
        <f t="shared" si="3"/>
        <v>15.295679506898384</v>
      </c>
    </row>
    <row r="11" spans="1:9" ht="12.75">
      <c r="A11" s="27" t="s">
        <v>2</v>
      </c>
      <c r="B11" s="44">
        <v>334427892.4468447</v>
      </c>
      <c r="C11" s="20">
        <f t="shared" si="1"/>
        <v>40.75625227070611</v>
      </c>
      <c r="D11" s="25">
        <v>279635775.96</v>
      </c>
      <c r="E11" s="20">
        <f t="shared" si="2"/>
        <v>35.3276282364366</v>
      </c>
      <c r="F11" s="43">
        <v>330305720.66</v>
      </c>
      <c r="G11" s="20">
        <f t="shared" si="0"/>
        <v>40.710778057735475</v>
      </c>
      <c r="H11" s="43">
        <v>264526200</v>
      </c>
      <c r="I11" s="20">
        <f t="shared" si="3"/>
        <v>35.12993628313056</v>
      </c>
    </row>
    <row r="12" spans="1:9" ht="12.75">
      <c r="A12" s="27" t="s">
        <v>3</v>
      </c>
      <c r="B12" s="44">
        <v>10786133.530000001</v>
      </c>
      <c r="C12" s="20">
        <f t="shared" si="1"/>
        <v>1.3144907739538323</v>
      </c>
      <c r="D12" s="25">
        <v>28764402.26</v>
      </c>
      <c r="E12" s="20">
        <f t="shared" si="2"/>
        <v>3.633934556463742</v>
      </c>
      <c r="F12" s="43">
        <v>3290510</v>
      </c>
      <c r="G12" s="20">
        <f t="shared" si="0"/>
        <v>0.40556131464840717</v>
      </c>
      <c r="H12" s="43">
        <v>8568430</v>
      </c>
      <c r="I12" s="20">
        <f t="shared" si="3"/>
        <v>1.137915261121448</v>
      </c>
    </row>
    <row r="13" spans="1:9" ht="12.75">
      <c r="A13" s="27" t="s">
        <v>4</v>
      </c>
      <c r="B13" s="44">
        <v>258253.98</v>
      </c>
      <c r="C13" s="20">
        <f t="shared" si="1"/>
        <v>0.031473045749217374</v>
      </c>
      <c r="D13" s="19">
        <v>2472213.53</v>
      </c>
      <c r="E13" s="20">
        <f t="shared" si="2"/>
        <v>0.3123257037090334</v>
      </c>
      <c r="F13" s="43">
        <v>6202692</v>
      </c>
      <c r="G13" s="20">
        <f t="shared" si="0"/>
        <v>0.7644930183707566</v>
      </c>
      <c r="H13" s="43">
        <v>0</v>
      </c>
      <c r="I13" s="20">
        <f t="shared" si="3"/>
        <v>0</v>
      </c>
    </row>
    <row r="14" spans="1:9" ht="12.75">
      <c r="A14" s="27" t="s">
        <v>5</v>
      </c>
      <c r="B14" s="44">
        <v>2056892.432</v>
      </c>
      <c r="C14" s="20">
        <f t="shared" si="1"/>
        <v>0.2506705593213122</v>
      </c>
      <c r="D14" s="25">
        <v>7003950.71</v>
      </c>
      <c r="E14" s="20">
        <f t="shared" si="2"/>
        <v>0.8848401676064503</v>
      </c>
      <c r="F14" s="43">
        <v>16726031.82</v>
      </c>
      <c r="G14" s="20">
        <f t="shared" si="0"/>
        <v>2.06151370266928</v>
      </c>
      <c r="H14" s="43">
        <v>6500000</v>
      </c>
      <c r="I14" s="20">
        <f t="shared" si="3"/>
        <v>0.8632210565167028</v>
      </c>
    </row>
    <row r="15" spans="1:9" ht="12.75">
      <c r="A15" s="27" t="s">
        <v>6</v>
      </c>
      <c r="B15" s="44">
        <v>6255064.18</v>
      </c>
      <c r="C15" s="20">
        <f t="shared" si="1"/>
        <v>0.7622957876638758</v>
      </c>
      <c r="D15" s="25">
        <v>3650522.16</v>
      </c>
      <c r="E15" s="20">
        <f t="shared" si="2"/>
        <v>0.4611866607361464</v>
      </c>
      <c r="F15" s="43">
        <v>300000</v>
      </c>
      <c r="G15" s="20">
        <f t="shared" si="0"/>
        <v>0.03697554312082995</v>
      </c>
      <c r="H15" s="43">
        <v>500000</v>
      </c>
      <c r="I15" s="20">
        <f t="shared" si="3"/>
        <v>0.06640161973205405</v>
      </c>
    </row>
    <row r="16" spans="1:9" ht="12.75">
      <c r="A16" s="27" t="s">
        <v>7</v>
      </c>
      <c r="B16" s="44">
        <v>31295000</v>
      </c>
      <c r="C16" s="20">
        <f t="shared" si="1"/>
        <v>3.8138772022865157</v>
      </c>
      <c r="D16" s="25">
        <v>22153774.22</v>
      </c>
      <c r="E16" s="20">
        <f t="shared" si="2"/>
        <v>2.798784586812185</v>
      </c>
      <c r="F16" s="43">
        <v>0</v>
      </c>
      <c r="G16" s="20">
        <f t="shared" si="0"/>
        <v>0</v>
      </c>
      <c r="H16" s="43">
        <v>24800000</v>
      </c>
      <c r="I16" s="20">
        <f t="shared" si="3"/>
        <v>3.2935203387098815</v>
      </c>
    </row>
    <row r="17" spans="1:9" ht="12.75">
      <c r="A17" s="28" t="s">
        <v>21</v>
      </c>
      <c r="B17" s="15">
        <f>SUM(B8:B16)</f>
        <v>820556046.7766991</v>
      </c>
      <c r="C17" s="20"/>
      <c r="D17" s="21">
        <f>SUM(D8:D16)</f>
        <v>791549815.03</v>
      </c>
      <c r="E17" s="20"/>
      <c r="F17" s="21">
        <f>SUM(F8:F16)</f>
        <v>811347108.6</v>
      </c>
      <c r="G17" s="20"/>
      <c r="H17" s="40">
        <f>SUM(H8:H16)</f>
        <v>752993680</v>
      </c>
      <c r="I17" s="13"/>
    </row>
    <row r="18" spans="1:9" ht="12.75">
      <c r="A18" s="27"/>
      <c r="B18" s="9"/>
      <c r="C18" s="20"/>
      <c r="D18" s="25"/>
      <c r="E18" s="20"/>
      <c r="F18" s="23"/>
      <c r="G18" s="24"/>
      <c r="H18" s="41"/>
      <c r="I18" s="6"/>
    </row>
    <row r="19" spans="1:9" s="2" customFormat="1" ht="12.75">
      <c r="A19" s="28"/>
      <c r="B19" s="29"/>
      <c r="C19" s="20"/>
      <c r="D19" s="21"/>
      <c r="E19" s="26"/>
      <c r="F19" s="21"/>
      <c r="G19" s="24"/>
      <c r="H19" s="42"/>
      <c r="I19" s="6"/>
    </row>
    <row r="20" spans="1:9" ht="12.75">
      <c r="A20" s="27" t="s">
        <v>16</v>
      </c>
      <c r="B20" s="44">
        <v>289952549.64000005</v>
      </c>
      <c r="C20" s="20">
        <f>(B20/B$29)*100</f>
        <v>35.336105410205995</v>
      </c>
      <c r="D20" s="25">
        <v>316773993.43</v>
      </c>
      <c r="E20" s="20">
        <f aca="true" t="shared" si="4" ref="E20:E28">(D20/D$29)*100</f>
        <v>40.085347472824616</v>
      </c>
      <c r="F20" s="43">
        <v>269614055.62</v>
      </c>
      <c r="G20" s="20">
        <f aca="true" t="shared" si="5" ref="G20:I28">(F20/F$29)*100</f>
        <v>33.230420465197184</v>
      </c>
      <c r="H20" s="45">
        <v>235681165</v>
      </c>
      <c r="I20" s="20">
        <f t="shared" si="5"/>
        <v>31.299222192674975</v>
      </c>
    </row>
    <row r="21" spans="1:9" ht="12.75">
      <c r="A21" s="27" t="s">
        <v>17</v>
      </c>
      <c r="B21" s="44">
        <v>124604456.87999994</v>
      </c>
      <c r="C21" s="20">
        <f aca="true" t="shared" si="6" ref="C21:C28">(B21/B$29)*100</f>
        <v>15.185368186483883</v>
      </c>
      <c r="D21" s="25">
        <v>303650660.75</v>
      </c>
      <c r="E21" s="20">
        <f t="shared" si="4"/>
        <v>38.4246892073426</v>
      </c>
      <c r="F21" s="43">
        <v>225249181.91</v>
      </c>
      <c r="G21" s="20">
        <f t="shared" si="5"/>
        <v>27.762369462149582</v>
      </c>
      <c r="H21" s="45">
        <f>303233293+49000-4038000</f>
        <v>299244293</v>
      </c>
      <c r="I21" s="20">
        <f t="shared" si="5"/>
        <v>39.74061150154674</v>
      </c>
    </row>
    <row r="22" spans="1:9" ht="12.75">
      <c r="A22" s="27" t="s">
        <v>18</v>
      </c>
      <c r="B22" s="44">
        <v>14256000.040000001</v>
      </c>
      <c r="C22" s="20">
        <f t="shared" si="6"/>
        <v>1.7373584773328943</v>
      </c>
      <c r="D22" s="25">
        <v>18427017.39</v>
      </c>
      <c r="E22" s="20">
        <f t="shared" si="4"/>
        <v>2.3317993594356023</v>
      </c>
      <c r="F22" s="43">
        <v>15649915</v>
      </c>
      <c r="G22" s="20">
        <f t="shared" si="5"/>
        <v>1.9288803563994115</v>
      </c>
      <c r="H22" s="45">
        <f>14111900-950000</f>
        <v>13161900</v>
      </c>
      <c r="I22" s="20">
        <f t="shared" si="5"/>
        <v>1.7479429575026448</v>
      </c>
    </row>
    <row r="23" spans="1:9" ht="12.75">
      <c r="A23" s="27" t="s">
        <v>2</v>
      </c>
      <c r="B23" s="44">
        <v>281766027.65000004</v>
      </c>
      <c r="C23" s="20">
        <f t="shared" si="6"/>
        <v>34.338425602455466</v>
      </c>
      <c r="D23" s="25">
        <v>22407975.89</v>
      </c>
      <c r="E23" s="20">
        <f t="shared" si="4"/>
        <v>2.835559478817555</v>
      </c>
      <c r="F23" s="43">
        <v>144542298.5</v>
      </c>
      <c r="G23" s="20">
        <f t="shared" si="5"/>
        <v>17.815099969902082</v>
      </c>
      <c r="H23" s="45">
        <f>58862421-49000+1216000+200000</f>
        <v>60229421</v>
      </c>
      <c r="I23" s="20">
        <f t="shared" si="5"/>
        <v>7.998662219847582</v>
      </c>
    </row>
    <row r="24" spans="1:9" ht="12.75">
      <c r="A24" s="27" t="s">
        <v>19</v>
      </c>
      <c r="B24" s="44">
        <v>1000000</v>
      </c>
      <c r="C24" s="20">
        <f t="shared" si="6"/>
        <v>0.12186857971788377</v>
      </c>
      <c r="D24" s="25">
        <v>3550000</v>
      </c>
      <c r="E24" s="20">
        <f t="shared" si="4"/>
        <v>0.4492255882109627</v>
      </c>
      <c r="F24" s="43">
        <v>13323200</v>
      </c>
      <c r="G24" s="20">
        <f t="shared" si="5"/>
        <v>1.642108520358139</v>
      </c>
      <c r="H24" s="45">
        <v>6841566</v>
      </c>
      <c r="I24" s="20">
        <f t="shared" si="5"/>
        <v>0.9085821278075004</v>
      </c>
    </row>
    <row r="25" spans="1:9" ht="12.75">
      <c r="A25" s="27" t="s">
        <v>9</v>
      </c>
      <c r="B25" s="44">
        <v>27370200.130000003</v>
      </c>
      <c r="C25" s="20">
        <f t="shared" si="6"/>
        <v>3.3355674164373377</v>
      </c>
      <c r="D25" s="25">
        <v>66272896.82</v>
      </c>
      <c r="E25" s="20">
        <f t="shared" si="4"/>
        <v>8.38633269194618</v>
      </c>
      <c r="F25" s="43">
        <v>69336676.06</v>
      </c>
      <c r="G25" s="20">
        <f t="shared" si="5"/>
        <v>8.54587085170516</v>
      </c>
      <c r="H25" s="45">
        <f>54557405+1171000</f>
        <v>55728405</v>
      </c>
      <c r="I25" s="20">
        <f t="shared" si="5"/>
        <v>7.4009127141677995</v>
      </c>
    </row>
    <row r="26" spans="1:9" ht="12.75">
      <c r="A26" s="27" t="s">
        <v>5</v>
      </c>
      <c r="B26" s="44">
        <v>33203889.34999999</v>
      </c>
      <c r="C26" s="20">
        <f t="shared" si="6"/>
        <v>4.046510836194265</v>
      </c>
      <c r="D26" s="25">
        <v>8674085.52</v>
      </c>
      <c r="E26" s="20">
        <f t="shared" si="4"/>
        <v>1.0976397661730124</v>
      </c>
      <c r="F26" s="43">
        <v>1259454</v>
      </c>
      <c r="G26" s="20">
        <f t="shared" si="5"/>
        <v>0.1552299856190059</v>
      </c>
      <c r="H26" s="45">
        <f>11009079+2401000</f>
        <v>13410079</v>
      </c>
      <c r="I26" s="20">
        <f t="shared" si="5"/>
        <v>1.7809019326696076</v>
      </c>
    </row>
    <row r="27" spans="1:9" ht="12.75">
      <c r="A27" s="27" t="s">
        <v>6</v>
      </c>
      <c r="B27" s="44">
        <v>5133705.32</v>
      </c>
      <c r="C27" s="20">
        <f t="shared" si="6"/>
        <v>0.6256373760385441</v>
      </c>
      <c r="D27" s="25">
        <v>3650522.16</v>
      </c>
      <c r="E27" s="20">
        <f t="shared" si="4"/>
        <v>0.46194590552201525</v>
      </c>
      <c r="F27" s="43">
        <v>11572327.51</v>
      </c>
      <c r="G27" s="20">
        <f t="shared" si="5"/>
        <v>1.4263103161812392</v>
      </c>
      <c r="H27" s="45">
        <v>11786574</v>
      </c>
      <c r="I27" s="20">
        <f t="shared" si="5"/>
        <v>1.5652952093834307</v>
      </c>
    </row>
    <row r="28" spans="1:9" ht="12.75">
      <c r="A28" s="27" t="s">
        <v>7</v>
      </c>
      <c r="B28" s="44">
        <v>43269217.769999996</v>
      </c>
      <c r="C28" s="20">
        <f t="shared" si="6"/>
        <v>5.273158115133717</v>
      </c>
      <c r="D28" s="25">
        <v>46841688.08</v>
      </c>
      <c r="E28" s="20">
        <f t="shared" si="4"/>
        <v>5.927460529727448</v>
      </c>
      <c r="F28" s="43">
        <v>60800000</v>
      </c>
      <c r="G28" s="20">
        <f t="shared" si="5"/>
        <v>7.493710072488204</v>
      </c>
      <c r="H28" s="45">
        <v>56910277</v>
      </c>
      <c r="I28" s="20">
        <f t="shared" si="5"/>
        <v>7.557869144399724</v>
      </c>
    </row>
    <row r="29" spans="1:9" ht="12.75">
      <c r="A29" s="36" t="s">
        <v>21</v>
      </c>
      <c r="B29" s="16">
        <f>SUM(B20:B28)</f>
        <v>820556046.7800001</v>
      </c>
      <c r="C29" s="37"/>
      <c r="D29" s="22">
        <f>SUM(D20:D28)</f>
        <v>790248840.0400001</v>
      </c>
      <c r="E29" s="37"/>
      <c r="F29" s="22">
        <f>SUM(F20:F28)</f>
        <v>811347108.5999999</v>
      </c>
      <c r="G29" s="37"/>
      <c r="H29" s="22">
        <f>SUM(H20:H28)</f>
        <v>752993680</v>
      </c>
      <c r="I29" s="37"/>
    </row>
    <row r="30" spans="1:9" ht="12.75">
      <c r="A30" s="14"/>
      <c r="B30" s="9"/>
      <c r="C30" s="9"/>
      <c r="D30" s="9"/>
      <c r="E30" s="9"/>
      <c r="F30" s="9"/>
      <c r="G30" s="9"/>
      <c r="H30" s="9"/>
      <c r="I30" s="9"/>
    </row>
    <row r="31" ht="12.75">
      <c r="A31" s="17" t="s">
        <v>13</v>
      </c>
    </row>
    <row r="32" ht="12.75">
      <c r="A32" s="4"/>
    </row>
    <row r="33" ht="12.75">
      <c r="A33" s="1"/>
    </row>
  </sheetData>
  <sheetProtection/>
  <mergeCells count="4">
    <mergeCell ref="B5:C5"/>
    <mergeCell ref="D5:E5"/>
    <mergeCell ref="F5:G5"/>
    <mergeCell ref="H5:I5"/>
  </mergeCells>
  <printOptions/>
  <pageMargins left="0.21" right="0.21" top="1" bottom="1" header="0.511811024" footer="0.511811024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Veronica Luna Cornejo</cp:lastModifiedBy>
  <cp:lastPrinted>2007-05-15T12:49:56Z</cp:lastPrinted>
  <dcterms:created xsi:type="dcterms:W3CDTF">1999-06-24T07:14:49Z</dcterms:created>
  <dcterms:modified xsi:type="dcterms:W3CDTF">2019-11-13T10:01:38Z</dcterms:modified>
  <cp:category/>
  <cp:version/>
  <cp:contentType/>
  <cp:contentStatus/>
</cp:coreProperties>
</file>