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<sst xmlns="http://schemas.openxmlformats.org/spreadsheetml/2006/main" count="112" uniqueCount="96">
  <si>
    <t>PROGRAMACIÓN TEATRO DE LA MAESTRANZA:</t>
  </si>
  <si>
    <t>ACTIVIDAD ARTÍSTICA SALA PRINCIPAL</t>
  </si>
  <si>
    <t>PROGRAMAS COMPAÑÍAS</t>
  </si>
  <si>
    <t>FUNCIONES</t>
  </si>
  <si>
    <t>ASISTENTES</t>
  </si>
  <si>
    <t>OCUPACIÓN</t>
  </si>
  <si>
    <t>Ópera</t>
  </si>
  <si>
    <t>Recitales Líricos</t>
  </si>
  <si>
    <t>Danza</t>
  </si>
  <si>
    <t>Piano</t>
  </si>
  <si>
    <t>Grandes intérpretes</t>
  </si>
  <si>
    <t>Flamenco</t>
  </si>
  <si>
    <t>Conciertos</t>
  </si>
  <si>
    <t xml:space="preserve">ACTIVIDAD ARTÍSTICA SALA MANUEL GARCIA </t>
  </si>
  <si>
    <t>SUBTOTAL PROGRAMACIÓN TEATRO DE LA MAESTRANZA</t>
  </si>
  <si>
    <t>ACTIVIDADES</t>
  </si>
  <si>
    <t>PROGRAMAS</t>
  </si>
  <si>
    <t>CONCIERTOS</t>
  </si>
  <si>
    <t>SUBTOTAL PROGRAMACIÓN ORQUESTA DESEVILLA, S.A.</t>
  </si>
  <si>
    <t>ACTIVIDADES PEDAGÓGICAS Y DE DIFUSIÓN</t>
  </si>
  <si>
    <t>RECAUDACIÓN TOTAL:</t>
  </si>
  <si>
    <t>TEMPORADA</t>
  </si>
  <si>
    <t>EUROS</t>
  </si>
  <si>
    <t>FUENTE: Teatro de la Maestranza y Salas del Arenal, S.A.</t>
  </si>
  <si>
    <t>Ópera para escolares y Familias</t>
  </si>
  <si>
    <t>Víctor Ullate Ballet</t>
  </si>
  <si>
    <t>ACTIVIDADES ORGANIZADAS POR OTRAS INSTITUCIONES</t>
  </si>
  <si>
    <t>PROGRAMACIÓN EN COLABORACIÓN CON ORQUESTA DE SEVILLA, S.A.</t>
  </si>
  <si>
    <t>RECAUDACIÓN TOTAL DE LA PROGRAMACIÓN PROPIA*</t>
  </si>
  <si>
    <t>TOTAL DE ESPECTADORES DEL TEATRO DE LA MAESTRANZA</t>
  </si>
  <si>
    <t>ESPECTADORES</t>
  </si>
  <si>
    <t>(*) Se incluye sólo la recaudación de las actividades propias del Teatro de la Maestranza</t>
  </si>
  <si>
    <t xml:space="preserve">SUBTOTAL ACTIVIDADES PEDAGÓGICAS Y DE DIFUSIÓN </t>
  </si>
  <si>
    <t>6.3.5. ACTIVIDAD CULTURA DEL TEATRO DE LA MAESTRANZA DURANTE LA TEMPORADA 2017/2018</t>
  </si>
  <si>
    <t>Fidelio de Beethoven</t>
  </si>
  <si>
    <t>La fille du régiment de Donizetti</t>
  </si>
  <si>
    <t>Falstaff de Verdi</t>
  </si>
  <si>
    <t>Adriana Lecouvreur de Cilea</t>
  </si>
  <si>
    <r>
      <t xml:space="preserve">Rinaldo de Haendel </t>
    </r>
    <r>
      <rPr>
        <sz val="10"/>
        <rFont val="Arial"/>
        <family val="2"/>
      </rPr>
      <t>(versión concierto)</t>
    </r>
  </si>
  <si>
    <t>Javier Camarena</t>
  </si>
  <si>
    <t>A. Hallenberg / V. Genaux / OBS</t>
  </si>
  <si>
    <r>
      <t xml:space="preserve">Alí Babá y los cuarenta ladrones. </t>
    </r>
    <r>
      <rPr>
        <sz val="10"/>
        <rFont val="Arial"/>
        <family val="2"/>
      </rPr>
      <t>Programa de Navidad</t>
    </r>
  </si>
  <si>
    <r>
      <t xml:space="preserve">La revoltosa. </t>
    </r>
    <r>
      <rPr>
        <sz val="10"/>
        <rFont val="Arial"/>
        <family val="2"/>
      </rPr>
      <t>Proyecto Zarza. Centros Educativos y familias</t>
    </r>
  </si>
  <si>
    <r>
      <t xml:space="preserve">La cenicienta. </t>
    </r>
    <r>
      <rPr>
        <sz val="10"/>
        <rFont val="Arial"/>
        <family val="2"/>
      </rPr>
      <t>Ópera para escolares y familias</t>
    </r>
  </si>
  <si>
    <t>Ballet Nacional de Ruso</t>
  </si>
  <si>
    <t>Rafaela Carrasco</t>
  </si>
  <si>
    <t>Compañía Nacional de Danza</t>
  </si>
  <si>
    <t>Dresden Frankfurt Dance Company</t>
  </si>
  <si>
    <t>Rafał Blechacz</t>
  </si>
  <si>
    <t>Jorge Luis Prats</t>
  </si>
  <si>
    <t>Les Luthiers</t>
  </si>
  <si>
    <t>Gregory Porter</t>
  </si>
  <si>
    <t>Arcángel</t>
  </si>
  <si>
    <t>Pepe Habichuela &amp; Amigos</t>
  </si>
  <si>
    <t>Manuel Lombo</t>
  </si>
  <si>
    <t>Proyecto Crecer Cantando, Crecer Soñando</t>
  </si>
  <si>
    <t>Concierto de Navidad</t>
  </si>
  <si>
    <t>Gran Concierto de Año Nuevo La Razón</t>
  </si>
  <si>
    <t>Orquesta Joven de Andalucía</t>
  </si>
  <si>
    <t>DANZA</t>
  </si>
  <si>
    <t>JÓVENES INTÉRPRETES</t>
  </si>
  <si>
    <t>INTEGRAL SONATAS BEETHOVEN Y ESTUDIOS IGETI</t>
  </si>
  <si>
    <t>INTEGRAL ARREGLOS LISZT DE SINFONÍAS BEETHOVEN</t>
  </si>
  <si>
    <t>MESAS REDONDAS DE ÓPERA</t>
  </si>
  <si>
    <t>TOUR "MÚSICA Y ÓPERA TRAS EL TELÓN"</t>
  </si>
  <si>
    <t>CURSO MÚSICA VOZ TEXTO</t>
  </si>
  <si>
    <t>ÓPERA EN MARCHA</t>
  </si>
  <si>
    <t>SUBTOTAL ACTIVIDADES</t>
  </si>
  <si>
    <t>TEMPORADA DE ABONO</t>
  </si>
  <si>
    <t>CONCIERTO NAVIDAD PARTICIPATIVO</t>
  </si>
  <si>
    <t>CONCIERTO DE FERIA 2018</t>
  </si>
  <si>
    <t>ROSS AÑO NUEVO</t>
  </si>
  <si>
    <t>CONCIERTO EDUCATIVO EXTRAORDINARIO</t>
  </si>
  <si>
    <t>ADOPTA A UN MÚSICO. EL ROSS EN TU AULA</t>
  </si>
  <si>
    <t>PREMIOS WOCME</t>
  </si>
  <si>
    <t>CHARLAS PRE-CONCIERTO</t>
  </si>
  <si>
    <t>SUBTOTAL ACTIVIDADES ORGANZIADAS POR OTRAS INSTITUCIONES</t>
  </si>
  <si>
    <t>CONCIERTO A BENEFICIO DEL BANCO DE ALIMENTOS DE SEVILLA</t>
  </si>
  <si>
    <t>PREGÓN DE LA SEMANA SANTA</t>
  </si>
  <si>
    <t>GALA ENTREGA DE MEDALLAS. DÍA DE ANDALUCÍA</t>
  </si>
  <si>
    <t>CONCIERTO ORQUESTA FILARMÓNICA DE MÁLAGA</t>
  </si>
  <si>
    <t>CONCIERTO INAUGURAL AÑO MURILLO</t>
  </si>
  <si>
    <t>¡QUÉ SUENEN CON ALEGRÍA! AINHOA ARTETA Y ESTRELLA MORENTE</t>
  </si>
  <si>
    <t>MUSIC HAS NO LIMITS</t>
  </si>
  <si>
    <t>50 AÑOS CANTANDO. HOMENAJE AL RAYA</t>
  </si>
  <si>
    <t>CONCIERTO DE PRIMAVERA. 20 AÑOS DE LA RAZÓN</t>
  </si>
  <si>
    <t>PASIÓN VEGA</t>
  </si>
  <si>
    <t>CONCIERTO CLAUSURA CURSO 17/18 UNIVERSIDAD DE SEVILLA</t>
  </si>
  <si>
    <t>THE KING CONCERT. FEMÀS</t>
  </si>
  <si>
    <t>DÍA MUNDIAL DE LA VOZ</t>
  </si>
  <si>
    <t>GALA ELI (ENGLISH LANGUAGE INSTITUTE)</t>
  </si>
  <si>
    <t>PRESENTACIÓN LIBRO “GARCÍA. UNA FAMILIA PARA EL BELCANTO”</t>
  </si>
  <si>
    <t>XV CERTAMEN NUEVAS VOCES “CIUDAD DE SEVILLA”</t>
  </si>
  <si>
    <t>LAS MUSAS DE ANDALUCÍA</t>
  </si>
  <si>
    <t>CONFERENCIA. HEROINAS VERDIANAS</t>
  </si>
  <si>
    <t>2017/2018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</si>
</sst>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\-#,##0.00\ [$€-C0A]"/>
    <numFmt numFmtId="165" formatCode="0.0%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_ ;\-#,##0\ "/>
  </numFmts>
  <fonts count="5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9.5"/>
      <name val="Arial Narrow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Border="1" applyAlignment="1">
      <alignment/>
    </xf>
    <xf numFmtId="9" fontId="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9" fontId="4" fillId="0" borderId="11" xfId="0" applyNumberFormat="1" applyFont="1" applyBorder="1" applyAlignment="1">
      <alignment/>
    </xf>
    <xf numFmtId="9" fontId="4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9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9" fontId="5" fillId="0" borderId="1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wrapText="1"/>
    </xf>
    <xf numFmtId="9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7" fillId="0" borderId="14" xfId="0" applyFont="1" applyBorder="1" applyAlignment="1">
      <alignment vertical="center" wrapText="1"/>
    </xf>
    <xf numFmtId="0" fontId="2" fillId="0" borderId="24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2" fillId="0" borderId="25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4" fontId="5" fillId="0" borderId="27" xfId="46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49" fillId="0" borderId="14" xfId="0" applyFont="1" applyBorder="1" applyAlignment="1">
      <alignment horizontal="left" vertical="center" wrapText="1"/>
    </xf>
    <xf numFmtId="9" fontId="4" fillId="0" borderId="18" xfId="0" applyNumberFormat="1" applyFont="1" applyBorder="1" applyAlignment="1">
      <alignment/>
    </xf>
    <xf numFmtId="9" fontId="5" fillId="0" borderId="18" xfId="0" applyNumberFormat="1" applyFont="1" applyBorder="1" applyAlignment="1">
      <alignment/>
    </xf>
    <xf numFmtId="0" fontId="49" fillId="0" borderId="2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9" fontId="5" fillId="0" borderId="33" xfId="0" applyNumberFormat="1" applyFont="1" applyBorder="1" applyAlignment="1">
      <alignment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0" fillId="0" borderId="30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50" fillId="0" borderId="14" xfId="0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51" fillId="0" borderId="24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07">
      <selection activeCell="A56" sqref="A56:IV56"/>
    </sheetView>
  </sheetViews>
  <sheetFormatPr defaultColWidth="11.421875" defaultRowHeight="12.75"/>
  <cols>
    <col min="1" max="1" width="52.7109375" style="0" customWidth="1"/>
    <col min="2" max="2" width="13.00390625" style="41" customWidth="1"/>
    <col min="3" max="3" width="13.7109375" style="41" customWidth="1"/>
    <col min="4" max="4" width="14.8515625" style="41" customWidth="1"/>
    <col min="5" max="5" width="13.7109375" style="0" customWidth="1"/>
    <col min="8" max="8" width="27.7109375" style="0" customWidth="1"/>
  </cols>
  <sheetData>
    <row r="1" spans="1:7" ht="15">
      <c r="A1" s="25" t="s">
        <v>33</v>
      </c>
      <c r="B1" s="25"/>
      <c r="C1" s="25"/>
      <c r="D1" s="25"/>
      <c r="E1" s="25"/>
      <c r="F1" s="25"/>
      <c r="G1" s="25"/>
    </row>
    <row r="4" ht="12.75">
      <c r="A4" s="1" t="s">
        <v>0</v>
      </c>
    </row>
    <row r="6" spans="1:5" s="1" customFormat="1" ht="26.25">
      <c r="A6" s="35" t="s">
        <v>1</v>
      </c>
      <c r="B6" s="55" t="s">
        <v>2</v>
      </c>
      <c r="C6" s="55" t="s">
        <v>3</v>
      </c>
      <c r="D6" s="56" t="s">
        <v>4</v>
      </c>
      <c r="E6" s="106" t="s">
        <v>5</v>
      </c>
    </row>
    <row r="7" spans="1:5" ht="12.75">
      <c r="A7" s="2"/>
      <c r="B7" s="57"/>
      <c r="C7" s="57"/>
      <c r="D7" s="58"/>
      <c r="E7" s="3"/>
    </row>
    <row r="8" spans="1:5" ht="12.75">
      <c r="A8" s="28" t="s">
        <v>34</v>
      </c>
      <c r="B8" s="29">
        <v>1</v>
      </c>
      <c r="C8" s="29">
        <v>3</v>
      </c>
      <c r="D8" s="30">
        <v>4932</v>
      </c>
      <c r="E8" s="18">
        <f aca="true" t="shared" si="0" ref="E8:E13">D8/1800*1/C8</f>
        <v>0.9133333333333334</v>
      </c>
    </row>
    <row r="9" spans="1:5" ht="12.75">
      <c r="A9" s="28" t="s">
        <v>35</v>
      </c>
      <c r="B9" s="29">
        <v>1</v>
      </c>
      <c r="C9" s="29">
        <v>4</v>
      </c>
      <c r="D9" s="30">
        <v>4836</v>
      </c>
      <c r="E9" s="18">
        <f t="shared" si="0"/>
        <v>0.6716666666666666</v>
      </c>
    </row>
    <row r="10" spans="1:5" ht="12.75">
      <c r="A10" s="28" t="s">
        <v>36</v>
      </c>
      <c r="B10" s="29">
        <v>1</v>
      </c>
      <c r="C10" s="29">
        <v>4</v>
      </c>
      <c r="D10" s="30">
        <v>5756</v>
      </c>
      <c r="E10" s="18">
        <f t="shared" si="0"/>
        <v>0.7994444444444444</v>
      </c>
    </row>
    <row r="11" spans="1:5" ht="12.75">
      <c r="A11" s="28" t="s">
        <v>37</v>
      </c>
      <c r="B11" s="29">
        <v>1</v>
      </c>
      <c r="C11" s="29">
        <v>5</v>
      </c>
      <c r="D11" s="30">
        <v>5267</v>
      </c>
      <c r="E11" s="18">
        <f t="shared" si="0"/>
        <v>0.5852222222222222</v>
      </c>
    </row>
    <row r="12" spans="1:5" ht="12.75">
      <c r="A12" s="28" t="s">
        <v>38</v>
      </c>
      <c r="B12" s="29">
        <v>1</v>
      </c>
      <c r="C12" s="29">
        <v>1</v>
      </c>
      <c r="D12" s="30">
        <v>1338</v>
      </c>
      <c r="E12" s="18">
        <f t="shared" si="0"/>
        <v>0.7433333333333333</v>
      </c>
    </row>
    <row r="13" spans="1:5" s="1" customFormat="1" ht="12.75">
      <c r="A13" s="17" t="s">
        <v>6</v>
      </c>
      <c r="B13" s="59">
        <f>SUM(B8:B12)</f>
        <v>5</v>
      </c>
      <c r="C13" s="59">
        <f>SUM(C8:C12)</f>
        <v>17</v>
      </c>
      <c r="D13" s="59">
        <f>SUM(D8:D12)</f>
        <v>22129</v>
      </c>
      <c r="E13" s="18">
        <f t="shared" si="0"/>
        <v>0.7231699346405228</v>
      </c>
    </row>
    <row r="14" spans="1:5" s="1" customFormat="1" ht="12.75">
      <c r="A14" s="14"/>
      <c r="B14" s="53"/>
      <c r="C14" s="53"/>
      <c r="D14" s="54"/>
      <c r="E14" s="16"/>
    </row>
    <row r="15" spans="1:7" ht="12.75">
      <c r="A15" s="28" t="s">
        <v>39</v>
      </c>
      <c r="B15" s="29">
        <v>1</v>
      </c>
      <c r="C15" s="29">
        <v>1</v>
      </c>
      <c r="D15" s="29">
        <v>982</v>
      </c>
      <c r="E15" s="18">
        <f>D15/1800*1/C15</f>
        <v>0.5455555555555556</v>
      </c>
      <c r="G15" s="1"/>
    </row>
    <row r="16" spans="1:7" ht="12.75">
      <c r="A16" s="31" t="s">
        <v>40</v>
      </c>
      <c r="B16" s="29">
        <v>1</v>
      </c>
      <c r="C16" s="29">
        <v>1</v>
      </c>
      <c r="D16" s="32">
        <v>1506</v>
      </c>
      <c r="E16" s="18">
        <f>D16/1800*1/C16</f>
        <v>0.8366666666666667</v>
      </c>
      <c r="G16" s="1"/>
    </row>
    <row r="17" spans="1:5" s="1" customFormat="1" ht="12.75">
      <c r="A17" s="17" t="s">
        <v>7</v>
      </c>
      <c r="B17" s="59">
        <f>SUM(B14:B16)</f>
        <v>2</v>
      </c>
      <c r="C17" s="59">
        <f>SUM(C14:C16)</f>
        <v>2</v>
      </c>
      <c r="D17" s="59">
        <f>SUM(D15:D16)</f>
        <v>2488</v>
      </c>
      <c r="E17" s="18">
        <f>D17/1800*1/C17</f>
        <v>0.6911111111111111</v>
      </c>
    </row>
    <row r="18" spans="1:5" s="1" customFormat="1" ht="12.75">
      <c r="A18" s="17"/>
      <c r="B18" s="59"/>
      <c r="C18" s="59"/>
      <c r="D18" s="59"/>
      <c r="E18" s="18"/>
    </row>
    <row r="19" spans="1:5" s="1" customFormat="1" ht="12.75">
      <c r="A19" s="33" t="s">
        <v>41</v>
      </c>
      <c r="B19" s="29">
        <v>1</v>
      </c>
      <c r="C19" s="29">
        <v>2</v>
      </c>
      <c r="D19" s="30">
        <v>3044</v>
      </c>
      <c r="E19" s="18"/>
    </row>
    <row r="20" spans="1:7" ht="12.75">
      <c r="A20" s="33" t="s">
        <v>42</v>
      </c>
      <c r="B20" s="29">
        <v>1</v>
      </c>
      <c r="C20" s="29">
        <v>4</v>
      </c>
      <c r="D20" s="30">
        <v>2672</v>
      </c>
      <c r="E20" s="16">
        <f>D20/1800*1/C20</f>
        <v>0.3711111111111111</v>
      </c>
      <c r="G20" s="1"/>
    </row>
    <row r="21" spans="1:5" s="10" customFormat="1" ht="12.75">
      <c r="A21" s="33" t="s">
        <v>43</v>
      </c>
      <c r="B21" s="29">
        <v>1</v>
      </c>
      <c r="C21" s="29">
        <v>7</v>
      </c>
      <c r="D21" s="30">
        <v>11514</v>
      </c>
      <c r="E21" s="15">
        <f>D21/1800*1/C21</f>
        <v>0.9138095238095237</v>
      </c>
    </row>
    <row r="22" spans="1:5" s="1" customFormat="1" ht="12.75">
      <c r="A22" s="19" t="s">
        <v>24</v>
      </c>
      <c r="B22" s="59">
        <f>SUM(B19:B21)</f>
        <v>3</v>
      </c>
      <c r="C22" s="59">
        <f>SUM(C19:C21)</f>
        <v>13</v>
      </c>
      <c r="D22" s="60">
        <f>SUM(D19:D21)</f>
        <v>17230</v>
      </c>
      <c r="E22" s="18">
        <f>D22/1800*1/C22</f>
        <v>0.7363247863247864</v>
      </c>
    </row>
    <row r="23" spans="1:5" s="1" customFormat="1" ht="12.75">
      <c r="A23" s="19"/>
      <c r="B23" s="59"/>
      <c r="C23" s="59"/>
      <c r="D23" s="59"/>
      <c r="E23" s="18"/>
    </row>
    <row r="24" spans="1:5" s="1" customFormat="1" ht="12.75">
      <c r="A24" s="28" t="s">
        <v>44</v>
      </c>
      <c r="B24" s="29">
        <v>1</v>
      </c>
      <c r="C24" s="29">
        <v>1</v>
      </c>
      <c r="D24" s="30">
        <v>1783</v>
      </c>
      <c r="E24" s="18">
        <f aca="true" t="shared" si="1" ref="E24:E29">D24/1800*1/C24</f>
        <v>0.9905555555555555</v>
      </c>
    </row>
    <row r="25" spans="1:5" s="1" customFormat="1" ht="12.75">
      <c r="A25" s="28" t="s">
        <v>45</v>
      </c>
      <c r="B25" s="29">
        <v>1</v>
      </c>
      <c r="C25" s="29">
        <v>1</v>
      </c>
      <c r="D25" s="30">
        <v>1033</v>
      </c>
      <c r="E25" s="18">
        <f t="shared" si="1"/>
        <v>0.5738888888888889</v>
      </c>
    </row>
    <row r="26" spans="1:5" s="1" customFormat="1" ht="12.75">
      <c r="A26" s="28" t="s">
        <v>46</v>
      </c>
      <c r="B26" s="29">
        <v>1</v>
      </c>
      <c r="C26" s="29">
        <v>4</v>
      </c>
      <c r="D26" s="32">
        <v>5605</v>
      </c>
      <c r="E26" s="18">
        <f t="shared" si="1"/>
        <v>0.7784722222222222</v>
      </c>
    </row>
    <row r="27" spans="1:5" s="1" customFormat="1" ht="12.75">
      <c r="A27" s="28" t="s">
        <v>47</v>
      </c>
      <c r="B27" s="29">
        <v>1</v>
      </c>
      <c r="C27" s="29">
        <v>1</v>
      </c>
      <c r="D27" s="32">
        <v>1427</v>
      </c>
      <c r="E27" s="18">
        <f t="shared" si="1"/>
        <v>0.7927777777777778</v>
      </c>
    </row>
    <row r="28" spans="1:5" s="1" customFormat="1" ht="12.75">
      <c r="A28" s="28" t="s">
        <v>25</v>
      </c>
      <c r="B28" s="29">
        <v>1</v>
      </c>
      <c r="C28" s="29">
        <v>2</v>
      </c>
      <c r="D28" s="32">
        <v>2469</v>
      </c>
      <c r="E28" s="18">
        <f t="shared" si="1"/>
        <v>0.6858333333333333</v>
      </c>
    </row>
    <row r="29" spans="1:5" s="1" customFormat="1" ht="12.75">
      <c r="A29" s="17" t="s">
        <v>8</v>
      </c>
      <c r="B29" s="59">
        <f>SUM(B24:B28)</f>
        <v>5</v>
      </c>
      <c r="C29" s="59">
        <f>SUM(C24:C28)</f>
        <v>9</v>
      </c>
      <c r="D29" s="59">
        <f>SUM(D24:D28)</f>
        <v>12317</v>
      </c>
      <c r="E29" s="18">
        <f t="shared" si="1"/>
        <v>0.7603086419753087</v>
      </c>
    </row>
    <row r="30" spans="2:5" s="1" customFormat="1" ht="12.75">
      <c r="B30" s="61"/>
      <c r="C30" s="61"/>
      <c r="D30" s="61"/>
      <c r="E30" s="18"/>
    </row>
    <row r="31" spans="1:5" ht="12.75">
      <c r="A31" s="34" t="s">
        <v>48</v>
      </c>
      <c r="B31" s="29">
        <v>1</v>
      </c>
      <c r="C31" s="29">
        <v>1</v>
      </c>
      <c r="D31" s="29">
        <v>912</v>
      </c>
      <c r="E31" s="18">
        <f>D31/1800*1/C31</f>
        <v>0.5066666666666667</v>
      </c>
    </row>
    <row r="32" spans="1:5" ht="12.75">
      <c r="A32" s="28" t="s">
        <v>49</v>
      </c>
      <c r="B32" s="29">
        <v>1</v>
      </c>
      <c r="C32" s="29">
        <v>1</v>
      </c>
      <c r="D32" s="29">
        <v>672</v>
      </c>
      <c r="E32" s="18">
        <f>D32/1800*1/C32</f>
        <v>0.37333333333333335</v>
      </c>
    </row>
    <row r="33" spans="1:5" s="1" customFormat="1" ht="12.75">
      <c r="A33" s="17" t="s">
        <v>9</v>
      </c>
      <c r="B33" s="59">
        <f>SUM(B31:B32)</f>
        <v>2</v>
      </c>
      <c r="C33" s="59">
        <f>SUM(C31:C32)</f>
        <v>2</v>
      </c>
      <c r="D33" s="59">
        <f>SUM(D31:D32)</f>
        <v>1584</v>
      </c>
      <c r="E33" s="18">
        <f>D33/1800*1/C33</f>
        <v>0.44</v>
      </c>
    </row>
    <row r="34" spans="1:5" s="1" customFormat="1" ht="12.75">
      <c r="A34" s="17"/>
      <c r="B34" s="59"/>
      <c r="C34" s="59"/>
      <c r="D34" s="60"/>
      <c r="E34" s="18"/>
    </row>
    <row r="35" spans="1:7" ht="12.75">
      <c r="A35" s="28" t="s">
        <v>50</v>
      </c>
      <c r="B35" s="29">
        <v>1</v>
      </c>
      <c r="C35" s="29">
        <v>8</v>
      </c>
      <c r="D35" s="30">
        <v>12863</v>
      </c>
      <c r="E35" s="16">
        <f>D35/1800*1/C35</f>
        <v>0.8932638888888889</v>
      </c>
      <c r="G35" s="1"/>
    </row>
    <row r="36" spans="1:7" ht="12.75">
      <c r="A36" s="28" t="s">
        <v>51</v>
      </c>
      <c r="B36" s="29">
        <v>1</v>
      </c>
      <c r="C36" s="29">
        <v>1</v>
      </c>
      <c r="D36" s="32">
        <v>1800</v>
      </c>
      <c r="E36" s="16">
        <f>D36/1800*1/C36</f>
        <v>1</v>
      </c>
      <c r="G36" s="1"/>
    </row>
    <row r="37" spans="1:5" s="1" customFormat="1" ht="12.75">
      <c r="A37" s="17" t="s">
        <v>10</v>
      </c>
      <c r="B37" s="59">
        <f>SUM(B35:B36)</f>
        <v>2</v>
      </c>
      <c r="C37" s="59">
        <f>SUM(C35:C36)</f>
        <v>9</v>
      </c>
      <c r="D37" s="60">
        <f>SUM(D35:D36)</f>
        <v>14663</v>
      </c>
      <c r="E37" s="18">
        <f>D37/1800*1/C37</f>
        <v>0.9051234567901234</v>
      </c>
    </row>
    <row r="38" spans="1:5" s="1" customFormat="1" ht="12.75">
      <c r="A38" s="17"/>
      <c r="B38" s="59"/>
      <c r="C38" s="59"/>
      <c r="D38" s="60"/>
      <c r="E38" s="18"/>
    </row>
    <row r="39" spans="1:5" s="1" customFormat="1" ht="12.75">
      <c r="A39" s="28" t="s">
        <v>52</v>
      </c>
      <c r="B39" s="29">
        <v>1</v>
      </c>
      <c r="C39" s="29">
        <v>1</v>
      </c>
      <c r="D39" s="32">
        <v>1800</v>
      </c>
      <c r="E39" s="16">
        <f>D39/1800*1/C39</f>
        <v>1</v>
      </c>
    </row>
    <row r="40" spans="1:5" ht="12.75">
      <c r="A40" s="28" t="s">
        <v>53</v>
      </c>
      <c r="B40" s="29">
        <v>1</v>
      </c>
      <c r="C40" s="29">
        <v>1</v>
      </c>
      <c r="D40" s="29">
        <v>973</v>
      </c>
      <c r="E40" s="16">
        <f>D40/1800*1/C40</f>
        <v>0.5405555555555556</v>
      </c>
    </row>
    <row r="41" spans="1:5" ht="12.75">
      <c r="A41" s="28" t="s">
        <v>54</v>
      </c>
      <c r="B41" s="29">
        <v>1</v>
      </c>
      <c r="C41" s="29">
        <v>2</v>
      </c>
      <c r="D41" s="32">
        <v>3600</v>
      </c>
      <c r="E41" s="16">
        <f>D41/1800*1/C41</f>
        <v>1</v>
      </c>
    </row>
    <row r="42" spans="1:5" s="1" customFormat="1" ht="12.75">
      <c r="A42" s="17" t="s">
        <v>11</v>
      </c>
      <c r="B42" s="59">
        <f>SUM(B39:B41)</f>
        <v>3</v>
      </c>
      <c r="C42" s="59">
        <f>SUM(C39:C41)</f>
        <v>4</v>
      </c>
      <c r="D42" s="59">
        <f>SUM(D39:D41)</f>
        <v>6373</v>
      </c>
      <c r="E42" s="18">
        <f>D42/1800*1/C42</f>
        <v>0.8851388888888889</v>
      </c>
    </row>
    <row r="43" spans="1:5" s="1" customFormat="1" ht="12" customHeight="1">
      <c r="A43" s="17"/>
      <c r="B43" s="59"/>
      <c r="C43" s="59"/>
      <c r="D43" s="60"/>
      <c r="E43" s="18"/>
    </row>
    <row r="44" spans="1:5" s="1" customFormat="1" ht="15" customHeight="1">
      <c r="A44" s="28" t="s">
        <v>55</v>
      </c>
      <c r="B44" s="29">
        <v>1</v>
      </c>
      <c r="C44" s="29">
        <v>1</v>
      </c>
      <c r="D44" s="32">
        <v>1590</v>
      </c>
      <c r="E44" s="16">
        <f>D44/1800*1/C44</f>
        <v>0.8833333333333333</v>
      </c>
    </row>
    <row r="45" spans="1:5" s="1" customFormat="1" ht="12.75">
      <c r="A45" s="28" t="s">
        <v>56</v>
      </c>
      <c r="B45" s="29">
        <v>1</v>
      </c>
      <c r="C45" s="29">
        <v>1</v>
      </c>
      <c r="D45" s="32">
        <v>1800</v>
      </c>
      <c r="E45" s="16">
        <f>D45/1800*1/C45</f>
        <v>1</v>
      </c>
    </row>
    <row r="46" spans="1:5" s="1" customFormat="1" ht="12.75">
      <c r="A46" s="28" t="s">
        <v>57</v>
      </c>
      <c r="B46" s="29">
        <v>1</v>
      </c>
      <c r="C46" s="29">
        <v>1</v>
      </c>
      <c r="D46" s="32">
        <v>1800</v>
      </c>
      <c r="E46" s="16">
        <f>D46/1800*1/C46</f>
        <v>1</v>
      </c>
    </row>
    <row r="47" spans="1:5" ht="12.75">
      <c r="A47" s="28" t="s">
        <v>58</v>
      </c>
      <c r="B47" s="29">
        <v>1</v>
      </c>
      <c r="C47" s="29">
        <v>1</v>
      </c>
      <c r="D47" s="29">
        <v>772</v>
      </c>
      <c r="E47" s="16">
        <f>D47/1800*1/C47</f>
        <v>0.4288888888888889</v>
      </c>
    </row>
    <row r="48" spans="1:5" s="1" customFormat="1" ht="12.75">
      <c r="A48" s="20" t="s">
        <v>12</v>
      </c>
      <c r="B48" s="62">
        <f>SUM(B44:B47)</f>
        <v>4</v>
      </c>
      <c r="C48" s="62">
        <f>SUM(C44:C47)</f>
        <v>4</v>
      </c>
      <c r="D48" s="63">
        <f>SUM(D44:D47)</f>
        <v>5962</v>
      </c>
      <c r="E48" s="21">
        <f>D48/1800*1/C48</f>
        <v>0.8280555555555555</v>
      </c>
    </row>
    <row r="49" spans="1:5" ht="12.75">
      <c r="A49" s="24"/>
      <c r="B49" s="64"/>
      <c r="C49" s="64"/>
      <c r="D49" s="65"/>
      <c r="E49" s="24"/>
    </row>
    <row r="50" spans="1:5" ht="26.25">
      <c r="A50" s="35" t="s">
        <v>13</v>
      </c>
      <c r="B50" s="55" t="s">
        <v>2</v>
      </c>
      <c r="C50" s="55" t="s">
        <v>3</v>
      </c>
      <c r="D50" s="66" t="s">
        <v>4</v>
      </c>
      <c r="E50" s="37" t="s">
        <v>5</v>
      </c>
    </row>
    <row r="51" spans="1:5" ht="12.75">
      <c r="A51" s="107" t="s">
        <v>59</v>
      </c>
      <c r="B51" s="108">
        <v>3</v>
      </c>
      <c r="C51" s="108">
        <v>6</v>
      </c>
      <c r="D51" s="108">
        <v>607</v>
      </c>
      <c r="E51" s="109"/>
    </row>
    <row r="52" spans="1:5" ht="12.75">
      <c r="A52" s="110" t="s">
        <v>60</v>
      </c>
      <c r="B52" s="29">
        <v>2</v>
      </c>
      <c r="C52" s="29">
        <v>2</v>
      </c>
      <c r="D52" s="29">
        <v>217</v>
      </c>
      <c r="E52" s="111">
        <f>D52/400*1/C52</f>
        <v>0.27125</v>
      </c>
    </row>
    <row r="53" spans="1:5" ht="12.75">
      <c r="A53" s="110" t="s">
        <v>61</v>
      </c>
      <c r="B53" s="29">
        <v>9</v>
      </c>
      <c r="C53" s="29">
        <v>9</v>
      </c>
      <c r="D53" s="29">
        <v>761</v>
      </c>
      <c r="E53" s="111">
        <f>D53/400*1/C53</f>
        <v>0.2113888888888889</v>
      </c>
    </row>
    <row r="54" spans="1:5" ht="12.75">
      <c r="A54" s="110" t="s">
        <v>62</v>
      </c>
      <c r="B54" s="29">
        <v>5</v>
      </c>
      <c r="C54" s="29">
        <v>5</v>
      </c>
      <c r="D54" s="29">
        <v>475</v>
      </c>
      <c r="E54" s="112">
        <f>D54/1600</f>
        <v>0.296875</v>
      </c>
    </row>
    <row r="55" spans="1:5" ht="12.75">
      <c r="A55" s="113"/>
      <c r="B55" s="114">
        <f>SUM(B51:B54)</f>
        <v>19</v>
      </c>
      <c r="C55" s="114">
        <f>SUM(C51:C54)</f>
        <v>22</v>
      </c>
      <c r="D55" s="114">
        <f>SUM(D51:D54)</f>
        <v>2060</v>
      </c>
      <c r="E55" s="115"/>
    </row>
    <row r="56" spans="1:5" s="1" customFormat="1" ht="12.75">
      <c r="A56" s="38" t="s">
        <v>14</v>
      </c>
      <c r="B56" s="69">
        <f>SUM(B13+B17+B22+B29+B33+B37+B42+B48+C55)</f>
        <v>48</v>
      </c>
      <c r="C56" s="69">
        <f>SUM(C13+C17+C22+C29+C33+C37+C42+C48+C55)</f>
        <v>82</v>
      </c>
      <c r="D56" s="70">
        <f>SUM(D13+D17+D22+D29+D33+D37+D42+D48+D55)</f>
        <v>84806</v>
      </c>
      <c r="E56" s="23"/>
    </row>
    <row r="57" ht="12.75">
      <c r="D57" s="71"/>
    </row>
    <row r="58" ht="12.75">
      <c r="D58" s="71"/>
    </row>
    <row r="59" spans="1:5" ht="12.75" customHeight="1">
      <c r="A59" s="35" t="s">
        <v>15</v>
      </c>
      <c r="B59" s="72" t="s">
        <v>16</v>
      </c>
      <c r="C59" s="72"/>
      <c r="D59" s="66" t="s">
        <v>4</v>
      </c>
      <c r="E59" s="36"/>
    </row>
    <row r="60" spans="1:5" ht="12.75">
      <c r="A60" s="119"/>
      <c r="B60" s="120"/>
      <c r="C60" s="120"/>
      <c r="D60" s="121"/>
      <c r="E60" s="9"/>
    </row>
    <row r="61" spans="1:5" ht="12.75">
      <c r="A61" s="122" t="s">
        <v>6</v>
      </c>
      <c r="B61" s="73">
        <v>4</v>
      </c>
      <c r="C61" s="73"/>
      <c r="D61" s="123">
        <v>4800</v>
      </c>
      <c r="E61" s="9"/>
    </row>
    <row r="62" spans="1:5" ht="12.75">
      <c r="A62" s="122" t="s">
        <v>8</v>
      </c>
      <c r="B62" s="73">
        <v>1</v>
      </c>
      <c r="C62" s="73"/>
      <c r="D62" s="123">
        <v>1200</v>
      </c>
      <c r="E62" s="9"/>
    </row>
    <row r="63" spans="1:5" ht="13.5">
      <c r="A63" s="124" t="s">
        <v>63</v>
      </c>
      <c r="B63" s="74">
        <v>4</v>
      </c>
      <c r="C63" s="74"/>
      <c r="D63" s="125">
        <v>400</v>
      </c>
      <c r="E63" s="9"/>
    </row>
    <row r="64" spans="1:5" ht="13.5">
      <c r="A64" s="124" t="s">
        <v>64</v>
      </c>
      <c r="B64" s="73">
        <v>130</v>
      </c>
      <c r="C64" s="73"/>
      <c r="D64" s="123">
        <v>2071</v>
      </c>
      <c r="E64" s="9"/>
    </row>
    <row r="65" spans="1:5" ht="13.5">
      <c r="A65" s="124" t="s">
        <v>65</v>
      </c>
      <c r="B65" s="73">
        <v>1</v>
      </c>
      <c r="C65" s="73"/>
      <c r="D65" s="125">
        <v>60</v>
      </c>
      <c r="E65" s="11"/>
    </row>
    <row r="66" spans="1:5" ht="13.5">
      <c r="A66" s="126" t="s">
        <v>66</v>
      </c>
      <c r="B66" s="127">
        <v>1</v>
      </c>
      <c r="C66" s="127"/>
      <c r="D66" s="128">
        <v>60</v>
      </c>
      <c r="E66" s="11"/>
    </row>
    <row r="67" spans="1:5" ht="12.75">
      <c r="A67" s="116" t="s">
        <v>67</v>
      </c>
      <c r="B67" s="117">
        <f>SUM(B61:B66)</f>
        <v>141</v>
      </c>
      <c r="C67" s="117"/>
      <c r="D67" s="118">
        <f>SUM(D61:D66)</f>
        <v>8591</v>
      </c>
      <c r="E67" s="12"/>
    </row>
    <row r="68" ht="12.75">
      <c r="D68" s="71"/>
    </row>
    <row r="69" spans="1:5" ht="12.75">
      <c r="A69" s="35" t="s">
        <v>27</v>
      </c>
      <c r="B69" s="55" t="s">
        <v>16</v>
      </c>
      <c r="C69" s="55" t="s">
        <v>17</v>
      </c>
      <c r="D69" s="56" t="s">
        <v>4</v>
      </c>
      <c r="E69" s="37" t="s">
        <v>5</v>
      </c>
    </row>
    <row r="70" spans="1:5" ht="12.75">
      <c r="A70" s="22"/>
      <c r="B70" s="67"/>
      <c r="C70" s="67"/>
      <c r="D70" s="68"/>
      <c r="E70" s="15"/>
    </row>
    <row r="71" spans="1:5" ht="12.75">
      <c r="A71" s="31" t="s">
        <v>68</v>
      </c>
      <c r="B71" s="39">
        <v>16</v>
      </c>
      <c r="C71" s="39">
        <v>32</v>
      </c>
      <c r="D71" s="40">
        <v>30967</v>
      </c>
      <c r="E71" s="15">
        <f>D71/1800*1/C71</f>
        <v>0.5376215277777778</v>
      </c>
    </row>
    <row r="72" spans="1:5" ht="12.75">
      <c r="A72" s="31" t="s">
        <v>69</v>
      </c>
      <c r="B72" s="39">
        <v>1</v>
      </c>
      <c r="C72" s="39">
        <v>2</v>
      </c>
      <c r="D72" s="40">
        <v>2116</v>
      </c>
      <c r="E72" s="15">
        <f aca="true" t="shared" si="2" ref="E72:E77">D72/1800*1/C72</f>
        <v>0.5877777777777777</v>
      </c>
    </row>
    <row r="73" spans="1:5" ht="12.75">
      <c r="A73" s="31" t="s">
        <v>70</v>
      </c>
      <c r="B73" s="41">
        <v>1</v>
      </c>
      <c r="C73" s="41">
        <v>1</v>
      </c>
      <c r="D73" s="41">
        <v>1431</v>
      </c>
      <c r="E73" s="15">
        <f t="shared" si="2"/>
        <v>0.795</v>
      </c>
    </row>
    <row r="74" spans="1:5" ht="12.75">
      <c r="A74" s="31" t="s">
        <v>71</v>
      </c>
      <c r="B74" s="41">
        <v>1</v>
      </c>
      <c r="C74" s="41">
        <v>2</v>
      </c>
      <c r="D74" s="41">
        <v>2537</v>
      </c>
      <c r="E74" s="15">
        <f t="shared" si="2"/>
        <v>0.7047222222222222</v>
      </c>
    </row>
    <row r="75" spans="1:5" ht="12.75">
      <c r="A75" s="31" t="s">
        <v>72</v>
      </c>
      <c r="B75" s="41">
        <v>1</v>
      </c>
      <c r="C75" s="41">
        <v>1</v>
      </c>
      <c r="D75" s="41">
        <v>1651</v>
      </c>
      <c r="E75" s="15">
        <f t="shared" si="2"/>
        <v>0.9172222222222223</v>
      </c>
    </row>
    <row r="76" spans="1:5" ht="12.75">
      <c r="A76" s="31" t="s">
        <v>73</v>
      </c>
      <c r="B76" s="41">
        <v>1</v>
      </c>
      <c r="C76" s="41">
        <v>1</v>
      </c>
      <c r="D76" s="41">
        <v>1016</v>
      </c>
      <c r="E76" s="15">
        <f t="shared" si="2"/>
        <v>0.5644444444444444</v>
      </c>
    </row>
    <row r="77" spans="1:5" ht="12.75">
      <c r="A77" t="s">
        <v>74</v>
      </c>
      <c r="B77" s="41">
        <v>1</v>
      </c>
      <c r="C77" s="41">
        <v>1</v>
      </c>
      <c r="D77" s="41">
        <v>1400</v>
      </c>
      <c r="E77" s="15">
        <f t="shared" si="2"/>
        <v>0.7777777777777778</v>
      </c>
    </row>
    <row r="78" spans="1:5" ht="26.25">
      <c r="A78" s="42" t="s">
        <v>18</v>
      </c>
      <c r="B78" s="75">
        <f>SUM(B71:B77)</f>
        <v>22</v>
      </c>
      <c r="C78" s="75">
        <f>SUM(C71:C77)</f>
        <v>40</v>
      </c>
      <c r="D78" s="76">
        <f>SUM(D71:D77)</f>
        <v>41118</v>
      </c>
      <c r="E78" s="43"/>
    </row>
    <row r="79" ht="12.75">
      <c r="D79" s="71"/>
    </row>
    <row r="80" ht="12.75">
      <c r="D80" s="71"/>
    </row>
    <row r="81" spans="1:4" ht="12.75">
      <c r="A81" s="44" t="s">
        <v>19</v>
      </c>
      <c r="B81" s="77" t="s">
        <v>15</v>
      </c>
      <c r="C81" s="78" t="s">
        <v>4</v>
      </c>
      <c r="D81" s="71"/>
    </row>
    <row r="82" spans="1:4" ht="12.75">
      <c r="A82" s="45"/>
      <c r="B82" s="79"/>
      <c r="C82" s="80"/>
      <c r="D82" s="71"/>
    </row>
    <row r="83" spans="1:4" ht="12.75">
      <c r="A83" s="46" t="s">
        <v>75</v>
      </c>
      <c r="B83" s="57">
        <v>32</v>
      </c>
      <c r="C83" s="81">
        <v>1280</v>
      </c>
      <c r="D83" s="71"/>
    </row>
    <row r="84" spans="1:4" ht="12.75">
      <c r="A84" s="47" t="s">
        <v>32</v>
      </c>
      <c r="B84" s="82">
        <v>32</v>
      </c>
      <c r="C84" s="83">
        <f>SUM(C83)</f>
        <v>1280</v>
      </c>
      <c r="D84" s="71"/>
    </row>
    <row r="85" ht="12.75">
      <c r="D85" s="71"/>
    </row>
    <row r="86" spans="1:5" ht="12.75">
      <c r="A86" s="44" t="s">
        <v>26</v>
      </c>
      <c r="B86" s="84" t="s">
        <v>15</v>
      </c>
      <c r="C86" s="85"/>
      <c r="D86" s="84" t="s">
        <v>4</v>
      </c>
      <c r="E86" s="85"/>
    </row>
    <row r="87" spans="1:6" ht="26.25">
      <c r="A87" s="49" t="s">
        <v>77</v>
      </c>
      <c r="B87" s="86">
        <v>1</v>
      </c>
      <c r="C87" s="87"/>
      <c r="D87" s="98">
        <v>1107</v>
      </c>
      <c r="E87" s="99"/>
      <c r="F87" s="13"/>
    </row>
    <row r="88" spans="1:6" ht="12.75">
      <c r="A88" s="50" t="s">
        <v>78</v>
      </c>
      <c r="B88" s="48">
        <v>1</v>
      </c>
      <c r="C88" s="26"/>
      <c r="D88" s="100">
        <v>1800</v>
      </c>
      <c r="E88" s="101"/>
      <c r="F88" s="13"/>
    </row>
    <row r="89" spans="1:6" ht="12.75">
      <c r="A89" s="50" t="s">
        <v>79</v>
      </c>
      <c r="B89" s="48">
        <v>1</v>
      </c>
      <c r="C89" s="26"/>
      <c r="D89" s="100">
        <v>1200</v>
      </c>
      <c r="E89" s="101"/>
      <c r="F89" s="13"/>
    </row>
    <row r="90" spans="1:5" ht="12.75">
      <c r="A90" s="50" t="s">
        <v>80</v>
      </c>
      <c r="B90" s="48">
        <v>1</v>
      </c>
      <c r="C90" s="26"/>
      <c r="D90" s="100">
        <v>500</v>
      </c>
      <c r="E90" s="101"/>
    </row>
    <row r="91" spans="1:5" ht="12.75">
      <c r="A91" s="50" t="s">
        <v>81</v>
      </c>
      <c r="B91" s="48">
        <v>1</v>
      </c>
      <c r="C91" s="26"/>
      <c r="D91" s="100">
        <v>1800</v>
      </c>
      <c r="E91" s="101"/>
    </row>
    <row r="92" spans="1:5" ht="26.25">
      <c r="A92" s="50" t="s">
        <v>82</v>
      </c>
      <c r="B92" s="48">
        <v>1</v>
      </c>
      <c r="C92" s="26"/>
      <c r="D92" s="100">
        <v>1800</v>
      </c>
      <c r="E92" s="101"/>
    </row>
    <row r="93" spans="1:5" ht="12.75">
      <c r="A93" s="50" t="s">
        <v>83</v>
      </c>
      <c r="B93" s="48">
        <v>1</v>
      </c>
      <c r="C93" s="26"/>
      <c r="D93" s="100">
        <v>1382</v>
      </c>
      <c r="E93" s="101"/>
    </row>
    <row r="94" spans="1:5" ht="12.75">
      <c r="A94" s="50" t="s">
        <v>84</v>
      </c>
      <c r="B94" s="48">
        <v>1</v>
      </c>
      <c r="C94" s="26"/>
      <c r="D94" s="100">
        <v>619</v>
      </c>
      <c r="E94" s="101"/>
    </row>
    <row r="95" spans="1:5" ht="12.75">
      <c r="A95" s="50" t="s">
        <v>85</v>
      </c>
      <c r="B95" s="48">
        <v>1</v>
      </c>
      <c r="C95" s="26"/>
      <c r="D95" s="100">
        <v>1461</v>
      </c>
      <c r="E95" s="101"/>
    </row>
    <row r="96" spans="1:5" ht="12.75">
      <c r="A96" s="50" t="s">
        <v>86</v>
      </c>
      <c r="B96" s="48">
        <v>1</v>
      </c>
      <c r="C96" s="26"/>
      <c r="D96" s="100">
        <v>1493</v>
      </c>
      <c r="E96" s="101"/>
    </row>
    <row r="97" spans="1:5" ht="26.25">
      <c r="A97" s="50" t="s">
        <v>87</v>
      </c>
      <c r="B97" s="48">
        <v>1</v>
      </c>
      <c r="C97" s="26"/>
      <c r="D97" s="100">
        <v>1800</v>
      </c>
      <c r="E97" s="101"/>
    </row>
    <row r="98" spans="1:5" ht="12.75">
      <c r="A98" s="50" t="s">
        <v>88</v>
      </c>
      <c r="B98" s="48">
        <v>1</v>
      </c>
      <c r="C98" s="26"/>
      <c r="D98" s="100">
        <v>1400</v>
      </c>
      <c r="E98" s="101"/>
    </row>
    <row r="99" spans="1:5" ht="12.75">
      <c r="A99" s="50" t="s">
        <v>89</v>
      </c>
      <c r="B99" s="48">
        <v>1</v>
      </c>
      <c r="C99" s="26"/>
      <c r="D99" s="100">
        <v>150</v>
      </c>
      <c r="E99" s="101"/>
    </row>
    <row r="100" spans="1:5" ht="12.75">
      <c r="A100" s="50" t="s">
        <v>90</v>
      </c>
      <c r="B100" s="48">
        <v>1</v>
      </c>
      <c r="C100" s="26"/>
      <c r="D100" s="100">
        <v>200</v>
      </c>
      <c r="E100" s="101"/>
    </row>
    <row r="101" spans="1:5" ht="22.5" customHeight="1">
      <c r="A101" s="50" t="s">
        <v>91</v>
      </c>
      <c r="B101" s="48">
        <v>1</v>
      </c>
      <c r="C101" s="26"/>
      <c r="D101" s="100">
        <v>150</v>
      </c>
      <c r="E101" s="101"/>
    </row>
    <row r="102" spans="1:5" ht="12.75">
      <c r="A102" s="50" t="s">
        <v>92</v>
      </c>
      <c r="B102" s="48">
        <v>1</v>
      </c>
      <c r="C102" s="26"/>
      <c r="D102" s="100">
        <v>200</v>
      </c>
      <c r="E102" s="101"/>
    </row>
    <row r="103" spans="1:5" ht="12.75">
      <c r="A103" s="50" t="s">
        <v>93</v>
      </c>
      <c r="B103" s="48">
        <v>1</v>
      </c>
      <c r="C103" s="26"/>
      <c r="D103" s="100">
        <v>380</v>
      </c>
      <c r="E103" s="101"/>
    </row>
    <row r="104" spans="1:5" ht="12.75">
      <c r="A104" s="51" t="s">
        <v>94</v>
      </c>
      <c r="B104" s="88">
        <v>1</v>
      </c>
      <c r="C104" s="89"/>
      <c r="D104" s="102">
        <v>60</v>
      </c>
      <c r="E104" s="103"/>
    </row>
    <row r="105" spans="1:5" ht="12.75">
      <c r="A105" s="52" t="s">
        <v>76</v>
      </c>
      <c r="B105" s="90">
        <f>SUM(B87:B104)</f>
        <v>18</v>
      </c>
      <c r="C105" s="91"/>
      <c r="D105" s="104">
        <f>SUM(D87:D104)</f>
        <v>17502</v>
      </c>
      <c r="E105" s="105"/>
    </row>
    <row r="108" ht="15" customHeight="1">
      <c r="A108" s="1" t="s">
        <v>20</v>
      </c>
    </row>
    <row r="109" ht="12.75">
      <c r="A109" s="1" t="s">
        <v>28</v>
      </c>
    </row>
    <row r="110" ht="12.75">
      <c r="A110" s="1"/>
    </row>
    <row r="111" spans="1:3" ht="12.75">
      <c r="A111" s="4" t="s">
        <v>21</v>
      </c>
      <c r="B111" s="92" t="s">
        <v>22</v>
      </c>
      <c r="C111" s="92"/>
    </row>
    <row r="112" spans="1:3" ht="12.75">
      <c r="A112" s="5"/>
      <c r="B112" s="93"/>
      <c r="C112" s="94"/>
    </row>
    <row r="113" spans="1:3" ht="12.75">
      <c r="A113" s="7" t="s">
        <v>95</v>
      </c>
      <c r="B113" s="95">
        <v>3814175.7</v>
      </c>
      <c r="C113" s="95"/>
    </row>
    <row r="114" spans="1:3" ht="12.75">
      <c r="A114" s="6"/>
      <c r="B114" s="96"/>
      <c r="C114" s="96"/>
    </row>
    <row r="115" spans="1:3" ht="12.75">
      <c r="A115" s="6"/>
      <c r="B115" s="96"/>
      <c r="C115" s="96"/>
    </row>
    <row r="116" spans="1:3" ht="12.75">
      <c r="A116" s="27" t="s">
        <v>29</v>
      </c>
      <c r="B116" s="27"/>
      <c r="C116" s="96"/>
    </row>
    <row r="117" spans="1:3" ht="12.75">
      <c r="A117" s="4" t="s">
        <v>21</v>
      </c>
      <c r="B117" s="92" t="s">
        <v>30</v>
      </c>
      <c r="C117" s="92"/>
    </row>
    <row r="118" spans="1:3" ht="12.75">
      <c r="A118" s="5"/>
      <c r="B118" s="93"/>
      <c r="C118" s="94"/>
    </row>
    <row r="119" spans="1:3" ht="12.75">
      <c r="A119" s="7" t="s">
        <v>95</v>
      </c>
      <c r="B119" s="97">
        <v>154697</v>
      </c>
      <c r="C119" s="97"/>
    </row>
    <row r="120" spans="1:3" ht="12.75">
      <c r="A120" s="6"/>
      <c r="B120" s="96"/>
      <c r="C120" s="96"/>
    </row>
    <row r="121" spans="1:3" ht="12.75">
      <c r="A121" s="6"/>
      <c r="B121" s="96"/>
      <c r="C121" s="96"/>
    </row>
    <row r="122" ht="12.75">
      <c r="A122" t="s">
        <v>31</v>
      </c>
    </row>
    <row r="123" ht="12.75">
      <c r="A123" s="8" t="s">
        <v>23</v>
      </c>
    </row>
  </sheetData>
  <sheetProtection selectLockedCells="1" selectUnlockedCells="1"/>
  <mergeCells count="56">
    <mergeCell ref="B118:C118"/>
    <mergeCell ref="B119:C119"/>
    <mergeCell ref="B89:C89"/>
    <mergeCell ref="D89:E89"/>
    <mergeCell ref="D88:E88"/>
    <mergeCell ref="D87:E87"/>
    <mergeCell ref="B112:C112"/>
    <mergeCell ref="A116:B116"/>
    <mergeCell ref="D103:E103"/>
    <mergeCell ref="D104:E104"/>
    <mergeCell ref="D95:E95"/>
    <mergeCell ref="D96:E96"/>
    <mergeCell ref="D105:E105"/>
    <mergeCell ref="D97:E97"/>
    <mergeCell ref="D98:E98"/>
    <mergeCell ref="D99:E99"/>
    <mergeCell ref="D100:E100"/>
    <mergeCell ref="D101:E101"/>
    <mergeCell ref="D102:E102"/>
    <mergeCell ref="B113:C113"/>
    <mergeCell ref="B103:C103"/>
    <mergeCell ref="B104:C104"/>
    <mergeCell ref="B105:C105"/>
    <mergeCell ref="D90:E90"/>
    <mergeCell ref="D86:E86"/>
    <mergeCell ref="D91:E91"/>
    <mergeCell ref="D92:E92"/>
    <mergeCell ref="D93:E93"/>
    <mergeCell ref="D94:E94"/>
    <mergeCell ref="B98:C98"/>
    <mergeCell ref="B100:C100"/>
    <mergeCell ref="B101:C101"/>
    <mergeCell ref="B99:C99"/>
    <mergeCell ref="B102:C102"/>
    <mergeCell ref="B111:C111"/>
    <mergeCell ref="B92:C92"/>
    <mergeCell ref="B93:C93"/>
    <mergeCell ref="B94:C94"/>
    <mergeCell ref="B95:C95"/>
    <mergeCell ref="B96:C96"/>
    <mergeCell ref="B97:C97"/>
    <mergeCell ref="B66:C66"/>
    <mergeCell ref="B67:C67"/>
    <mergeCell ref="B86:C86"/>
    <mergeCell ref="B90:C90"/>
    <mergeCell ref="B91:C91"/>
    <mergeCell ref="B117:C117"/>
    <mergeCell ref="B87:C87"/>
    <mergeCell ref="B88:C88"/>
    <mergeCell ref="A1:G1"/>
    <mergeCell ref="B59:C59"/>
    <mergeCell ref="B61:C61"/>
    <mergeCell ref="B62:C62"/>
    <mergeCell ref="B63:C63"/>
    <mergeCell ref="B64:C64"/>
    <mergeCell ref="B65:C6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2016-06-01T11:38:33Z</dcterms:created>
  <dcterms:modified xsi:type="dcterms:W3CDTF">2019-07-01T12:27:52Z</dcterms:modified>
  <cp:category/>
  <cp:version/>
  <cp:contentType/>
  <cp:contentStatus/>
</cp:coreProperties>
</file>