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<sst xmlns="http://schemas.openxmlformats.org/spreadsheetml/2006/main" count="114" uniqueCount="97">
  <si>
    <t>PROGRAMACIÓN TEATRO DE LA MAESTRANZA:</t>
  </si>
  <si>
    <t>ACTIVIDAD ARTÍSTICA SALA PRINCIPAL</t>
  </si>
  <si>
    <t>PROGRAMAS COMPAÑÍAS</t>
  </si>
  <si>
    <t>FUNCIONES</t>
  </si>
  <si>
    <t>ASISTENTES</t>
  </si>
  <si>
    <t>OCUPACIÓN</t>
  </si>
  <si>
    <t>Ópera</t>
  </si>
  <si>
    <t>Zarzuela</t>
  </si>
  <si>
    <t>Recitales Líricos</t>
  </si>
  <si>
    <t>Danza</t>
  </si>
  <si>
    <t>Piano</t>
  </si>
  <si>
    <t>Grandes intérpretes</t>
  </si>
  <si>
    <t>Flamenco</t>
  </si>
  <si>
    <t>Orquesta Joven de Andalucía</t>
  </si>
  <si>
    <t>Concierto de Navidad</t>
  </si>
  <si>
    <t>Conciertos</t>
  </si>
  <si>
    <t xml:space="preserve">ACTIVIDAD ARTÍSTICA SALA MANUEL GARCIA </t>
  </si>
  <si>
    <t>DANZA</t>
  </si>
  <si>
    <t>JÓVENES INTÉRPRETES</t>
  </si>
  <si>
    <t>SUBTOTAL PROGRAMACIÓN TEATRO DE LA MAESTRANZA</t>
  </si>
  <si>
    <t>ACTIVIDADES</t>
  </si>
  <si>
    <t>ENSAYOS GENERALES ABIERTOS</t>
  </si>
  <si>
    <t>MESAS REDONDAS DE ÓPERA</t>
  </si>
  <si>
    <t>JORNADAS DIDÁCTICAS PARA PROFESORES</t>
  </si>
  <si>
    <t xml:space="preserve">CURSO MÚSICA VOZ TEXTO </t>
  </si>
  <si>
    <t>SUBTOTAL ACTIVIDADES TEATRO DE LA MAESTRANZA</t>
  </si>
  <si>
    <t>PROGRAMAS</t>
  </si>
  <si>
    <t>CONCIERTOS</t>
  </si>
  <si>
    <t>TEMPORADA DE ABONO</t>
  </si>
  <si>
    <t>CONCIERTO NAVIDAD PARTICIPATIVO</t>
  </si>
  <si>
    <t>ROSS AÑO NUEVO</t>
  </si>
  <si>
    <t>SUBTOTAL PROGRAMACIÓN ORQUESTA DESEVILLA, S.A.</t>
  </si>
  <si>
    <t>ACTIVIDADES PEDAGÓGICAS Y DE DIFUSIÓN</t>
  </si>
  <si>
    <t>CHARLAS PRE-CONCIERTO</t>
  </si>
  <si>
    <t>ACTIVIDADES ORGANZIADAS POR OTRAS INSTITUCIONES</t>
  </si>
  <si>
    <t>SUBTOTAL ACTIVIDADES ORGANIZADAS POR OTRAS INSTITUCIONES</t>
  </si>
  <si>
    <t>RECAUDACIÓN TOTAL:</t>
  </si>
  <si>
    <t>TEMPORADA</t>
  </si>
  <si>
    <t>EUROS</t>
  </si>
  <si>
    <t>FUENTE: Teatro de la Maestranza y Salas del Arenal, S.A.</t>
  </si>
  <si>
    <t>TOUR "MÚSICA Y ÓPERA TRAS EL TELÓN"</t>
  </si>
  <si>
    <t>6.3.5. ACTIVIDAD CULTURA DEL TEATRO DE LA MAESTRANZA DURANTE LA TEMPORADA 2016/2017</t>
  </si>
  <si>
    <t>Zarzuela! The Spanish Musical</t>
  </si>
  <si>
    <t>Julie Fuchs y Orquesta Barroca de Sevilla</t>
  </si>
  <si>
    <t>Sondra Radvanovsky</t>
  </si>
  <si>
    <t>Mª José Montiel</t>
  </si>
  <si>
    <t>Allegro Vivace. Opera para familias</t>
  </si>
  <si>
    <t>Allegro Vivace. Opera para escolares</t>
  </si>
  <si>
    <t>Ópera para escolares y Familias</t>
  </si>
  <si>
    <t>Ballet Nacional de Letonia</t>
  </si>
  <si>
    <t>Víctor Ullate Ballet</t>
  </si>
  <si>
    <t>Juan Pérez Floristán</t>
  </si>
  <si>
    <t>Gabriela Montero</t>
  </si>
  <si>
    <t>Hiromi: The Trio Project</t>
  </si>
  <si>
    <t>Madeleine Peyroux</t>
  </si>
  <si>
    <t>Carmen Linares</t>
  </si>
  <si>
    <t>J.esús Méndez, Antonio Reyes, Duquende, Dani de Morón y Patricia Guerrero</t>
  </si>
  <si>
    <t>Gran Concierto de Año Nuevo La Razón</t>
  </si>
  <si>
    <t>Orquesta Barroca de Sevilla / José Antonio López</t>
  </si>
  <si>
    <t>Orquesta Barroca de Sevilla / Amandine Beyer</t>
  </si>
  <si>
    <t>OPERA EN MARCHA</t>
  </si>
  <si>
    <t>CONCIERTO DE FERIA 2017</t>
  </si>
  <si>
    <t>CICLO MUSICA CAMARA</t>
  </si>
  <si>
    <t>CONCIERTO DE CUARESMA</t>
  </si>
  <si>
    <t>ACTIVIDADES ORGANIZADAS POR OTRAS INSTITUCIONES</t>
  </si>
  <si>
    <t>PROGRAMACIÓN EN COLABORACIÓN CON ORQUESTA DE SEVILLA, S.A.</t>
  </si>
  <si>
    <t>XIX BIENAL DE FLAMENCO. SEVILLA 2016</t>
  </si>
  <si>
    <t>CONCIERTO A BENEFICIO DEL BANCO DE ALIMENTOS DE SEVILLA</t>
  </si>
  <si>
    <t>PREGÓN DE LA SEMANA SANTA</t>
  </si>
  <si>
    <t>GALA ENTREGA DE MEDALLAS. DÍA DE ANDALUCÍA</t>
  </si>
  <si>
    <t>CONCIERTO SINFONIETTA, ESCOLANÍA Y CORO DEL COLEGIO DE SAN FRANCISCO DE PAULA DE SEVILLA</t>
  </si>
  <si>
    <t>JORNADA EN TORNO AL DÍA MUNDIAL DE LA VOZ</t>
  </si>
  <si>
    <t>MARÍA DEL MONTE</t>
  </si>
  <si>
    <t>DANIEL CASARES. PALOSANTO</t>
  </si>
  <si>
    <t>GALA PREMIOS J.M. FORQUÉ</t>
  </si>
  <si>
    <t>CONCIERTO CLAUSURA FESTIVAL DE MÚSICA ANTIGUA.FEMÀS</t>
  </si>
  <si>
    <t>GALA ANDEX</t>
  </si>
  <si>
    <t>GALA CRUZ ROJA</t>
  </si>
  <si>
    <t>LAURA GALLEGO</t>
  </si>
  <si>
    <t>ACTO CLAUSURA CURSO 16-17. INSTITUTO DE ESTUDIOS CAJASOL</t>
  </si>
  <si>
    <t>ACTO BANKINTER</t>
  </si>
  <si>
    <t>CTO.CLAUSURA CURSO UNIVERSIDAD DE SEVILLA</t>
  </si>
  <si>
    <t>CURSO INTITUTO TEATRE. PAD</t>
  </si>
  <si>
    <t>PRESENTACIÓN CD TÓTEM ENSEMBLE</t>
  </si>
  <si>
    <t>ENCUENTRO SOCIOS ASOCIACIÓN SEVILLANA DE AMIGOS DE LA ÓPERA (ASAO)</t>
  </si>
  <si>
    <t>30ENCUENTRO ASAO - JOSÉ BROS</t>
  </si>
  <si>
    <t>CONFERENCIAS PRECONCIERTO OBS</t>
  </si>
  <si>
    <t>RECAUDACIÓN TOTAL DE LA PROGRAMACIÓN PROPIA*</t>
  </si>
  <si>
    <t>2016/2017</t>
  </si>
  <si>
    <t>TOTAL DE ESPECTADORES DEL TEATRO DE LA MAESTRANZA</t>
  </si>
  <si>
    <t>ESPECTADORES</t>
  </si>
  <si>
    <t>Tannhäuser de Wagner</t>
  </si>
  <si>
    <t>Un avvertimento ai Gelosi de Garcia (versión concierto)</t>
  </si>
  <si>
    <t>Anna Bolena de Donizetti</t>
  </si>
  <si>
    <t>La flauta mágica de Mozart</t>
  </si>
  <si>
    <t>La bohème de Puccini</t>
  </si>
  <si>
    <t>(*) Se incluye sólo la recaudación de las actividades propias del Teatro de la Maestranza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</si>
</sst>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\-#,##0.00\ [$€-C0A]"/>
    <numFmt numFmtId="165" formatCode="0.0%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_ ;\-#,##0\ 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0" xfId="0" applyNumberFormat="1" applyAlignment="1">
      <alignment/>
    </xf>
    <xf numFmtId="0" fontId="2" fillId="0" borderId="13" xfId="0" applyFont="1" applyBorder="1" applyAlignment="1">
      <alignment wrapText="1"/>
    </xf>
    <xf numFmtId="0" fontId="0" fillId="0" borderId="15" xfId="0" applyBorder="1" applyAlignment="1">
      <alignment/>
    </xf>
    <xf numFmtId="9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2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3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Border="1" applyAlignment="1">
      <alignment/>
    </xf>
    <xf numFmtId="9" fontId="2" fillId="0" borderId="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4" fontId="2" fillId="0" borderId="2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9" fontId="4" fillId="0" borderId="14" xfId="0" applyNumberFormat="1" applyFont="1" applyBorder="1" applyAlignment="1">
      <alignment/>
    </xf>
    <xf numFmtId="9" fontId="4" fillId="0" borderId="14" xfId="0" applyNumberFormat="1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9" fontId="23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" fontId="23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3" fillId="0" borderId="16" xfId="0" applyFont="1" applyBorder="1" applyAlignment="1">
      <alignment/>
    </xf>
    <xf numFmtId="0" fontId="23" fillId="0" borderId="23" xfId="0" applyFont="1" applyBorder="1" applyAlignment="1">
      <alignment/>
    </xf>
    <xf numFmtId="9" fontId="23" fillId="0" borderId="2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3" fontId="23" fillId="0" borderId="23" xfId="0" applyNumberFormat="1" applyFont="1" applyBorder="1" applyAlignment="1">
      <alignment/>
    </xf>
    <xf numFmtId="9" fontId="23" fillId="0" borderId="24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23" fillId="0" borderId="16" xfId="0" applyFont="1" applyBorder="1" applyAlignment="1">
      <alignment wrapText="1"/>
    </xf>
    <xf numFmtId="3" fontId="2" fillId="0" borderId="27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4" fillId="0" borderId="28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41" fillId="0" borderId="2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" fontId="41" fillId="0" borderId="29" xfId="0" applyNumberFormat="1" applyFont="1" applyBorder="1" applyAlignment="1">
      <alignment horizontal="right" vertical="center" wrapText="1"/>
    </xf>
    <xf numFmtId="3" fontId="23" fillId="0" borderId="32" xfId="0" applyNumberFormat="1" applyFont="1" applyBorder="1" applyAlignment="1">
      <alignment horizontal="right"/>
    </xf>
    <xf numFmtId="174" fontId="23" fillId="0" borderId="23" xfId="46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03">
      <selection activeCell="E121" sqref="E121"/>
    </sheetView>
  </sheetViews>
  <sheetFormatPr defaultColWidth="11.421875" defaultRowHeight="12.75"/>
  <cols>
    <col min="1" max="1" width="52.7109375" style="0" customWidth="1"/>
    <col min="2" max="2" width="13.00390625" style="0" customWidth="1"/>
    <col min="3" max="3" width="13.7109375" style="0" customWidth="1"/>
    <col min="4" max="4" width="14.8515625" style="0" customWidth="1"/>
    <col min="5" max="5" width="13.7109375" style="0" customWidth="1"/>
    <col min="8" max="8" width="27.7109375" style="0" customWidth="1"/>
  </cols>
  <sheetData>
    <row r="1" spans="1:7" ht="15.75">
      <c r="A1" s="48" t="s">
        <v>41</v>
      </c>
      <c r="B1" s="48"/>
      <c r="C1" s="48"/>
      <c r="D1" s="48"/>
      <c r="E1" s="48"/>
      <c r="F1" s="48"/>
      <c r="G1" s="48"/>
    </row>
    <row r="4" ht="12.75">
      <c r="A4" s="1" t="s">
        <v>0</v>
      </c>
    </row>
    <row r="6" spans="1:5" s="1" customFormat="1" ht="38.25">
      <c r="A6" s="2" t="s">
        <v>1</v>
      </c>
      <c r="B6" s="3" t="s">
        <v>2</v>
      </c>
      <c r="C6" s="3" t="s">
        <v>3</v>
      </c>
      <c r="D6" s="4" t="s">
        <v>4</v>
      </c>
      <c r="E6" s="5" t="s">
        <v>5</v>
      </c>
    </row>
    <row r="7" spans="1:5" ht="12.75">
      <c r="A7" s="6"/>
      <c r="B7" s="7"/>
      <c r="C7" s="7"/>
      <c r="D7" s="8"/>
      <c r="E7" s="9"/>
    </row>
    <row r="8" spans="1:5" ht="12.75">
      <c r="A8" s="50" t="s">
        <v>91</v>
      </c>
      <c r="B8" s="28">
        <v>1</v>
      </c>
      <c r="C8" s="28">
        <v>3</v>
      </c>
      <c r="D8" s="29">
        <v>5004</v>
      </c>
      <c r="E8" s="51">
        <f aca="true" t="shared" si="0" ref="E8:E13">D8/1800*1/C8</f>
        <v>0.9266666666666666</v>
      </c>
    </row>
    <row r="9" spans="1:5" ht="12.75">
      <c r="A9" s="50" t="s">
        <v>92</v>
      </c>
      <c r="B9" s="28">
        <v>1</v>
      </c>
      <c r="C9" s="28">
        <v>1</v>
      </c>
      <c r="D9" s="30">
        <v>645</v>
      </c>
      <c r="E9" s="51">
        <f t="shared" si="0"/>
        <v>0.35833333333333334</v>
      </c>
    </row>
    <row r="10" spans="1:5" ht="12.75">
      <c r="A10" s="50" t="s">
        <v>93</v>
      </c>
      <c r="B10" s="28">
        <v>1</v>
      </c>
      <c r="C10" s="28">
        <v>4</v>
      </c>
      <c r="D10" s="29">
        <v>5594</v>
      </c>
      <c r="E10" s="52">
        <f t="shared" si="0"/>
        <v>0.7769444444444444</v>
      </c>
    </row>
    <row r="11" spans="1:5" ht="12.75">
      <c r="A11" s="50" t="s">
        <v>94</v>
      </c>
      <c r="B11" s="28">
        <v>1</v>
      </c>
      <c r="C11" s="28">
        <v>4</v>
      </c>
      <c r="D11" s="29">
        <v>7200</v>
      </c>
      <c r="E11" s="52">
        <f t="shared" si="0"/>
        <v>1</v>
      </c>
    </row>
    <row r="12" spans="1:5" ht="12.75">
      <c r="A12" s="50" t="s">
        <v>95</v>
      </c>
      <c r="B12" s="28">
        <v>1</v>
      </c>
      <c r="C12" s="28">
        <v>6</v>
      </c>
      <c r="D12" s="29">
        <v>10324</v>
      </c>
      <c r="E12" s="52">
        <f t="shared" si="0"/>
        <v>0.955925925925926</v>
      </c>
    </row>
    <row r="13" spans="1:5" s="1" customFormat="1" ht="12.75">
      <c r="A13" s="53" t="s">
        <v>6</v>
      </c>
      <c r="B13" s="54">
        <f>SUM(B8:B12)</f>
        <v>5</v>
      </c>
      <c r="C13" s="54">
        <f>SUM(C8:C12)</f>
        <v>18</v>
      </c>
      <c r="D13" s="54">
        <f>SUM(D8:D12)</f>
        <v>28767</v>
      </c>
      <c r="E13" s="55">
        <f t="shared" si="0"/>
        <v>0.8878703703703704</v>
      </c>
    </row>
    <row r="14" spans="1:5" s="1" customFormat="1" ht="12.75">
      <c r="A14" s="56"/>
      <c r="B14" s="54"/>
      <c r="C14" s="54"/>
      <c r="D14" s="57"/>
      <c r="E14" s="55"/>
    </row>
    <row r="15" spans="1:5" ht="12.75">
      <c r="A15" s="58" t="s">
        <v>42</v>
      </c>
      <c r="B15" s="27">
        <v>1</v>
      </c>
      <c r="C15" s="27">
        <v>2</v>
      </c>
      <c r="D15" s="59">
        <v>3101</v>
      </c>
      <c r="E15" s="52">
        <f>D15/1800*1/C15</f>
        <v>0.8613888888888889</v>
      </c>
    </row>
    <row r="16" spans="1:5" s="1" customFormat="1" ht="12.75">
      <c r="A16" s="53" t="s">
        <v>7</v>
      </c>
      <c r="B16" s="60">
        <f>SUM(B15)</f>
        <v>1</v>
      </c>
      <c r="C16" s="60">
        <f>SUM(C15)</f>
        <v>2</v>
      </c>
      <c r="D16" s="60">
        <f>SUM(D15)</f>
        <v>3101</v>
      </c>
      <c r="E16" s="52">
        <f>D16/1800*1/C16</f>
        <v>0.8613888888888889</v>
      </c>
    </row>
    <row r="17" spans="1:5" s="1" customFormat="1" ht="12.75">
      <c r="A17" s="61"/>
      <c r="B17" s="54"/>
      <c r="C17" s="54"/>
      <c r="D17" s="57"/>
      <c r="E17" s="55"/>
    </row>
    <row r="18" spans="1:5" s="1" customFormat="1" ht="12.75">
      <c r="A18" s="50" t="s">
        <v>43</v>
      </c>
      <c r="B18" s="28">
        <v>1</v>
      </c>
      <c r="C18" s="28">
        <v>1</v>
      </c>
      <c r="D18" s="29">
        <v>1366</v>
      </c>
      <c r="E18" s="52">
        <f>D18/1800*1/C18</f>
        <v>0.7588888888888888</v>
      </c>
    </row>
    <row r="19" spans="1:7" ht="12.75">
      <c r="A19" s="50" t="s">
        <v>44</v>
      </c>
      <c r="B19" s="28">
        <v>1</v>
      </c>
      <c r="C19" s="28">
        <v>1</v>
      </c>
      <c r="D19" s="30">
        <v>945</v>
      </c>
      <c r="E19" s="52">
        <f>D19/1800*1/C19</f>
        <v>0.525</v>
      </c>
      <c r="G19" s="1"/>
    </row>
    <row r="20" spans="1:7" ht="12.75">
      <c r="A20" s="50" t="s">
        <v>45</v>
      </c>
      <c r="B20" s="28">
        <v>1</v>
      </c>
      <c r="C20" s="28">
        <v>1</v>
      </c>
      <c r="D20" s="30">
        <v>684</v>
      </c>
      <c r="E20" s="52">
        <f>D20/1800*1/C20</f>
        <v>0.38</v>
      </c>
      <c r="G20" s="1"/>
    </row>
    <row r="21" spans="1:5" s="1" customFormat="1" ht="12.75">
      <c r="A21" s="53" t="s">
        <v>8</v>
      </c>
      <c r="B21" s="54">
        <f>SUM(B18:B20)</f>
        <v>3</v>
      </c>
      <c r="C21" s="54">
        <f>SUM(C18:C20)</f>
        <v>3</v>
      </c>
      <c r="D21" s="54">
        <f>SUM(D18:D20)</f>
        <v>2995</v>
      </c>
      <c r="E21" s="55">
        <f>D21/1800*1/C21</f>
        <v>0.5546296296296297</v>
      </c>
    </row>
    <row r="22" spans="1:5" s="1" customFormat="1" ht="12.75">
      <c r="A22" s="53"/>
      <c r="B22" s="54"/>
      <c r="C22" s="54"/>
      <c r="D22" s="54"/>
      <c r="E22" s="55"/>
    </row>
    <row r="23" spans="1:7" ht="12.75">
      <c r="A23" s="50" t="s">
        <v>46</v>
      </c>
      <c r="B23" s="27">
        <v>1</v>
      </c>
      <c r="C23" s="27">
        <v>1</v>
      </c>
      <c r="D23" s="59">
        <v>1800</v>
      </c>
      <c r="E23" s="52">
        <f>D23/1800*1/C23</f>
        <v>1</v>
      </c>
      <c r="G23" s="1"/>
    </row>
    <row r="24" spans="1:5" s="32" customFormat="1" ht="12.75">
      <c r="A24" s="50" t="s">
        <v>47</v>
      </c>
      <c r="B24" s="62">
        <v>1</v>
      </c>
      <c r="C24" s="62">
        <v>6</v>
      </c>
      <c r="D24" s="63">
        <v>9629</v>
      </c>
      <c r="E24" s="51">
        <f>D24/1800*1/C24</f>
        <v>0.891574074074074</v>
      </c>
    </row>
    <row r="25" spans="1:5" s="1" customFormat="1" ht="12.75">
      <c r="A25" s="64" t="s">
        <v>48</v>
      </c>
      <c r="B25" s="54">
        <f>SUM(B23:B24)</f>
        <v>2</v>
      </c>
      <c r="C25" s="54">
        <f>SUM(C23:C24)</f>
        <v>7</v>
      </c>
      <c r="D25" s="54">
        <f>SUM(D23:D24)</f>
        <v>11429</v>
      </c>
      <c r="E25" s="55">
        <f>D25/1800*1/C25</f>
        <v>0.907063492063492</v>
      </c>
    </row>
    <row r="26" spans="1:5" s="1" customFormat="1" ht="12.75">
      <c r="A26" s="64"/>
      <c r="B26" s="54"/>
      <c r="C26" s="54"/>
      <c r="D26" s="57"/>
      <c r="E26" s="55"/>
    </row>
    <row r="27" spans="1:5" s="1" customFormat="1" ht="12.75">
      <c r="A27" s="50" t="s">
        <v>49</v>
      </c>
      <c r="B27" s="62">
        <v>1</v>
      </c>
      <c r="C27" s="62">
        <v>4</v>
      </c>
      <c r="D27" s="63">
        <v>7016</v>
      </c>
      <c r="E27" s="51">
        <f>D27/1800*1/C27</f>
        <v>0.9744444444444444</v>
      </c>
    </row>
    <row r="28" spans="1:5" s="1" customFormat="1" ht="12.75">
      <c r="A28" s="50" t="s">
        <v>50</v>
      </c>
      <c r="B28" s="62">
        <v>1</v>
      </c>
      <c r="C28" s="62">
        <v>2</v>
      </c>
      <c r="D28" s="63">
        <v>3566</v>
      </c>
      <c r="E28" s="51">
        <f>D28/1800*1/C28</f>
        <v>0.9905555555555555</v>
      </c>
    </row>
    <row r="29" spans="1:5" s="1" customFormat="1" ht="12.75">
      <c r="A29" s="53" t="s">
        <v>9</v>
      </c>
      <c r="B29" s="54">
        <f>SUM(B27:B28)</f>
        <v>2</v>
      </c>
      <c r="C29" s="54">
        <f>SUM(C27:C28)</f>
        <v>6</v>
      </c>
      <c r="D29" s="54">
        <f>SUM(D27:D28)</f>
        <v>10582</v>
      </c>
      <c r="E29" s="55">
        <f>D29/1800*1/C29</f>
        <v>0.9798148148148148</v>
      </c>
    </row>
    <row r="30" spans="1:5" s="1" customFormat="1" ht="12.75">
      <c r="A30" s="53"/>
      <c r="B30" s="54"/>
      <c r="C30" s="54"/>
      <c r="D30" s="57"/>
      <c r="E30" s="55"/>
    </row>
    <row r="31" spans="1:5" ht="12.75">
      <c r="A31" s="50" t="s">
        <v>51</v>
      </c>
      <c r="B31" s="60">
        <v>1</v>
      </c>
      <c r="C31" s="60">
        <v>1</v>
      </c>
      <c r="D31" s="59">
        <v>1128</v>
      </c>
      <c r="E31" s="52">
        <f>D31/1800*1/C31</f>
        <v>0.6266666666666667</v>
      </c>
    </row>
    <row r="32" spans="1:5" ht="12.75">
      <c r="A32" s="50" t="s">
        <v>52</v>
      </c>
      <c r="B32" s="60">
        <v>1</v>
      </c>
      <c r="C32" s="60">
        <v>1</v>
      </c>
      <c r="D32" s="59">
        <v>776</v>
      </c>
      <c r="E32" s="52">
        <f>D32/1800*1/C32</f>
        <v>0.4311111111111111</v>
      </c>
    </row>
    <row r="33" spans="1:5" s="1" customFormat="1" ht="12.75">
      <c r="A33" s="53" t="s">
        <v>10</v>
      </c>
      <c r="B33" s="54">
        <f>SUM(B31:B32)</f>
        <v>2</v>
      </c>
      <c r="C33" s="54">
        <f>SUM(C31:C32)</f>
        <v>2</v>
      </c>
      <c r="D33" s="57">
        <f>SUM(D31:D32)</f>
        <v>1904</v>
      </c>
      <c r="E33" s="55">
        <f>D33/1800*1/C33</f>
        <v>0.5288888888888889</v>
      </c>
    </row>
    <row r="34" spans="1:5" s="1" customFormat="1" ht="12.75">
      <c r="A34" s="53"/>
      <c r="B34" s="54"/>
      <c r="C34" s="54"/>
      <c r="D34" s="57"/>
      <c r="E34" s="55"/>
    </row>
    <row r="35" spans="1:7" ht="12.75">
      <c r="A35" s="50" t="s">
        <v>53</v>
      </c>
      <c r="B35" s="60">
        <v>1</v>
      </c>
      <c r="C35" s="60">
        <v>1</v>
      </c>
      <c r="D35" s="59">
        <v>1173</v>
      </c>
      <c r="E35" s="52">
        <f>D35/1800*1/C35</f>
        <v>0.6516666666666666</v>
      </c>
      <c r="G35" s="1"/>
    </row>
    <row r="36" spans="1:7" ht="12.75">
      <c r="A36" s="50" t="s">
        <v>54</v>
      </c>
      <c r="B36" s="60">
        <v>1</v>
      </c>
      <c r="C36" s="60">
        <v>1</v>
      </c>
      <c r="D36" s="59">
        <v>1273</v>
      </c>
      <c r="E36" s="52">
        <f>D36/1800*1/C36</f>
        <v>0.7072222222222222</v>
      </c>
      <c r="G36" s="1"/>
    </row>
    <row r="37" spans="1:5" s="1" customFormat="1" ht="12.75">
      <c r="A37" s="53" t="s">
        <v>11</v>
      </c>
      <c r="B37" s="54">
        <f>SUM(B35:B36)</f>
        <v>2</v>
      </c>
      <c r="C37" s="54">
        <f>SUM(C35:C36)</f>
        <v>2</v>
      </c>
      <c r="D37" s="57">
        <f>SUM(D35:D36)</f>
        <v>2446</v>
      </c>
      <c r="E37" s="55">
        <f>D37/1800*1/C37</f>
        <v>0.6794444444444444</v>
      </c>
    </row>
    <row r="38" spans="1:5" s="1" customFormat="1" ht="12.75">
      <c r="A38" s="53"/>
      <c r="B38" s="54"/>
      <c r="C38" s="54"/>
      <c r="D38" s="57"/>
      <c r="E38" s="55"/>
    </row>
    <row r="39" spans="1:5" ht="12.75">
      <c r="A39" s="50" t="s">
        <v>55</v>
      </c>
      <c r="B39" s="60">
        <v>1</v>
      </c>
      <c r="C39" s="60">
        <v>1</v>
      </c>
      <c r="D39" s="59">
        <v>1152</v>
      </c>
      <c r="E39" s="52">
        <f>D39/1800*1/C39</f>
        <v>0.64</v>
      </c>
    </row>
    <row r="40" spans="1:5" ht="24">
      <c r="A40" s="50" t="s">
        <v>56</v>
      </c>
      <c r="B40" s="65">
        <v>1</v>
      </c>
      <c r="C40" s="60">
        <v>1</v>
      </c>
      <c r="D40" s="59">
        <v>716</v>
      </c>
      <c r="E40" s="52">
        <f>D40/1800*1/C40</f>
        <v>0.3977777777777778</v>
      </c>
    </row>
    <row r="41" spans="1:5" s="1" customFormat="1" ht="12.75">
      <c r="A41" s="53" t="s">
        <v>12</v>
      </c>
      <c r="B41" s="54">
        <f>SUM(B39:B40)</f>
        <v>2</v>
      </c>
      <c r="C41" s="54">
        <f>SUM(C39:C40)</f>
        <v>2</v>
      </c>
      <c r="D41" s="57">
        <f>SUM(D39:D40)</f>
        <v>1868</v>
      </c>
      <c r="E41" s="55">
        <f>D41/1800*1/C41</f>
        <v>0.5188888888888888</v>
      </c>
    </row>
    <row r="42" spans="1:5" s="1" customFormat="1" ht="12" customHeight="1">
      <c r="A42" s="53"/>
      <c r="B42" s="54"/>
      <c r="C42" s="54"/>
      <c r="D42" s="57"/>
      <c r="E42" s="55"/>
    </row>
    <row r="43" spans="1:5" s="1" customFormat="1" ht="15" customHeight="1">
      <c r="A43" s="50" t="s">
        <v>14</v>
      </c>
      <c r="B43" s="60">
        <v>1</v>
      </c>
      <c r="C43" s="60">
        <v>2</v>
      </c>
      <c r="D43" s="59">
        <v>3582</v>
      </c>
      <c r="E43" s="52">
        <f aca="true" t="shared" si="1" ref="E43:E48">D43/1800*1/C43</f>
        <v>0.995</v>
      </c>
    </row>
    <row r="44" spans="1:5" s="1" customFormat="1" ht="12.75">
      <c r="A44" s="50" t="s">
        <v>57</v>
      </c>
      <c r="B44" s="60">
        <v>1</v>
      </c>
      <c r="C44" s="60">
        <v>1</v>
      </c>
      <c r="D44" s="59">
        <v>1749</v>
      </c>
      <c r="E44" s="52">
        <f t="shared" si="1"/>
        <v>0.9716666666666667</v>
      </c>
    </row>
    <row r="45" spans="1:5" s="1" customFormat="1" ht="12.75">
      <c r="A45" s="50" t="s">
        <v>13</v>
      </c>
      <c r="B45" s="60">
        <v>1</v>
      </c>
      <c r="C45" s="60">
        <v>1</v>
      </c>
      <c r="D45" s="59">
        <v>1053</v>
      </c>
      <c r="E45" s="52">
        <f t="shared" si="1"/>
        <v>0.585</v>
      </c>
    </row>
    <row r="46" spans="1:5" ht="12.75">
      <c r="A46" s="50" t="s">
        <v>58</v>
      </c>
      <c r="B46" s="60">
        <v>1</v>
      </c>
      <c r="C46" s="60">
        <v>1</v>
      </c>
      <c r="D46" s="59">
        <v>967</v>
      </c>
      <c r="E46" s="52">
        <f t="shared" si="1"/>
        <v>0.5372222222222223</v>
      </c>
    </row>
    <row r="47" spans="1:5" ht="12.75">
      <c r="A47" s="50" t="s">
        <v>59</v>
      </c>
      <c r="B47" s="60">
        <v>1</v>
      </c>
      <c r="C47" s="60">
        <v>1</v>
      </c>
      <c r="D47" s="59">
        <v>923</v>
      </c>
      <c r="E47" s="52">
        <f t="shared" si="1"/>
        <v>0.5127777777777778</v>
      </c>
    </row>
    <row r="48" spans="1:5" s="1" customFormat="1" ht="12.75">
      <c r="A48" s="66" t="s">
        <v>15</v>
      </c>
      <c r="B48" s="67">
        <f>SUM(B43:B47)</f>
        <v>5</v>
      </c>
      <c r="C48" s="67">
        <f>SUM(C43:C47)</f>
        <v>6</v>
      </c>
      <c r="D48" s="99">
        <f>SUM(D43:D47)</f>
        <v>8274</v>
      </c>
      <c r="E48" s="68">
        <f t="shared" si="1"/>
        <v>0.7661111111111111</v>
      </c>
    </row>
    <row r="49" spans="1:5" ht="12.75">
      <c r="A49" s="69"/>
      <c r="B49" s="69"/>
      <c r="C49" s="69"/>
      <c r="D49" s="70"/>
      <c r="E49" s="69"/>
    </row>
    <row r="50" spans="1:5" ht="38.25">
      <c r="A50" s="2" t="s">
        <v>16</v>
      </c>
      <c r="B50" s="3" t="s">
        <v>2</v>
      </c>
      <c r="C50" s="3" t="s">
        <v>3</v>
      </c>
      <c r="D50" s="4" t="s">
        <v>4</v>
      </c>
      <c r="E50" s="5" t="s">
        <v>5</v>
      </c>
    </row>
    <row r="51" spans="1:5" ht="12.75">
      <c r="A51" s="10"/>
      <c r="B51" s="7"/>
      <c r="C51" s="7"/>
      <c r="D51" s="8"/>
      <c r="E51" s="9"/>
    </row>
    <row r="52" spans="1:5" ht="12.75">
      <c r="A52" s="71" t="s">
        <v>17</v>
      </c>
      <c r="B52" s="62">
        <v>3</v>
      </c>
      <c r="C52" s="62">
        <v>6</v>
      </c>
      <c r="D52" s="63">
        <v>303</v>
      </c>
      <c r="E52" s="51">
        <f>D52/400*1/C52</f>
        <v>0.12625</v>
      </c>
    </row>
    <row r="53" spans="1:5" ht="12.75">
      <c r="A53" s="71" t="s">
        <v>18</v>
      </c>
      <c r="B53" s="62">
        <v>1</v>
      </c>
      <c r="C53" s="62">
        <v>1</v>
      </c>
      <c r="D53" s="63">
        <v>158</v>
      </c>
      <c r="E53" s="51">
        <f>D53/400*1/C53</f>
        <v>0.395</v>
      </c>
    </row>
    <row r="54" spans="1:5" ht="12.75">
      <c r="A54" s="72"/>
      <c r="B54" s="67">
        <f>SUM(B52:B53)</f>
        <v>4</v>
      </c>
      <c r="C54" s="67">
        <f>SUM(C52:C53)</f>
        <v>7</v>
      </c>
      <c r="D54" s="73">
        <f>SUM(D52:D53)</f>
        <v>461</v>
      </c>
      <c r="E54" s="74">
        <f>D54/1600</f>
        <v>0.288125</v>
      </c>
    </row>
    <row r="55" spans="1:5" ht="12.75">
      <c r="A55" s="69"/>
      <c r="B55" s="62"/>
      <c r="C55" s="62"/>
      <c r="D55" s="63"/>
      <c r="E55" s="69"/>
    </row>
    <row r="56" spans="1:5" s="1" customFormat="1" ht="12.75">
      <c r="A56" s="75" t="s">
        <v>19</v>
      </c>
      <c r="B56" s="76">
        <f>SUM(B54+B48+B41+B37+B33+B29+B25+B21+B16+B13)</f>
        <v>28</v>
      </c>
      <c r="C56" s="76">
        <f>SUM(C54+C48+C41+C37+C33+C29+C25+C21+C16+C13)</f>
        <v>55</v>
      </c>
      <c r="D56" s="76">
        <f>SUM(D54+D48+D41+D37+D33+D29+D25+D21+D16+D13)</f>
        <v>71827</v>
      </c>
      <c r="E56" s="77"/>
    </row>
    <row r="57" ht="12.75">
      <c r="D57" s="16"/>
    </row>
    <row r="58" ht="12.75">
      <c r="D58" s="16"/>
    </row>
    <row r="59" spans="1:5" ht="12.75" customHeight="1">
      <c r="A59" s="2" t="s">
        <v>20</v>
      </c>
      <c r="B59" s="49" t="s">
        <v>3</v>
      </c>
      <c r="C59" s="49"/>
      <c r="D59" s="4" t="s">
        <v>4</v>
      </c>
      <c r="E59" s="17"/>
    </row>
    <row r="60" spans="1:5" ht="12.75">
      <c r="A60" s="81" t="s">
        <v>21</v>
      </c>
      <c r="B60" s="18"/>
      <c r="C60" s="18"/>
      <c r="D60" s="35"/>
      <c r="E60" s="31"/>
    </row>
    <row r="61" spans="1:5" ht="12.75">
      <c r="A61" s="71" t="s">
        <v>6</v>
      </c>
      <c r="B61" s="78">
        <v>4</v>
      </c>
      <c r="C61" s="78"/>
      <c r="D61" s="97">
        <v>4800</v>
      </c>
      <c r="E61" s="31"/>
    </row>
    <row r="62" spans="1:5" ht="12.75">
      <c r="A62" s="71" t="s">
        <v>9</v>
      </c>
      <c r="B62" s="78">
        <v>1</v>
      </c>
      <c r="C62" s="78"/>
      <c r="D62" s="97">
        <v>1200</v>
      </c>
      <c r="E62" s="31"/>
    </row>
    <row r="63" spans="1:5" ht="12.75">
      <c r="A63" s="71" t="s">
        <v>22</v>
      </c>
      <c r="B63" s="79">
        <v>4</v>
      </c>
      <c r="C63" s="79"/>
      <c r="D63" s="97">
        <v>400</v>
      </c>
      <c r="E63" s="31"/>
    </row>
    <row r="64" spans="1:5" ht="12.75">
      <c r="A64" s="71" t="s">
        <v>23</v>
      </c>
      <c r="B64" s="78">
        <v>1</v>
      </c>
      <c r="C64" s="78"/>
      <c r="D64" s="97">
        <v>30</v>
      </c>
      <c r="E64" s="31"/>
    </row>
    <row r="65" spans="1:5" ht="12.75">
      <c r="A65" s="71" t="s">
        <v>40</v>
      </c>
      <c r="B65" s="78">
        <v>120</v>
      </c>
      <c r="C65" s="78"/>
      <c r="D65" s="97">
        <v>1866</v>
      </c>
      <c r="E65" s="33"/>
    </row>
    <row r="66" spans="1:5" ht="12.75">
      <c r="A66" s="71" t="s">
        <v>24</v>
      </c>
      <c r="B66" s="78">
        <v>1</v>
      </c>
      <c r="C66" s="78"/>
      <c r="D66" s="97">
        <v>60</v>
      </c>
      <c r="E66" s="33"/>
    </row>
    <row r="67" spans="1:5" ht="12.75">
      <c r="A67" s="71" t="s">
        <v>60</v>
      </c>
      <c r="B67" s="78">
        <v>1</v>
      </c>
      <c r="C67" s="78"/>
      <c r="D67" s="97">
        <v>60</v>
      </c>
      <c r="E67" s="33"/>
    </row>
    <row r="68" spans="1:5" ht="12.75">
      <c r="A68" s="82" t="s">
        <v>25</v>
      </c>
      <c r="B68" s="80">
        <f>SUM(B61:B67)</f>
        <v>132</v>
      </c>
      <c r="C68" s="80"/>
      <c r="D68" s="98">
        <f>SUM(D61:D67)</f>
        <v>8416</v>
      </c>
      <c r="E68" s="34"/>
    </row>
    <row r="69" ht="12.75">
      <c r="D69" s="16"/>
    </row>
    <row r="70" ht="12.75">
      <c r="D70" s="16"/>
    </row>
    <row r="71" spans="1:4" ht="12.75">
      <c r="A71" s="1" t="s">
        <v>65</v>
      </c>
      <c r="D71" s="16"/>
    </row>
    <row r="72" ht="12.75">
      <c r="D72" s="16"/>
    </row>
    <row r="73" spans="1:5" ht="25.5">
      <c r="A73" s="2"/>
      <c r="B73" s="3" t="s">
        <v>26</v>
      </c>
      <c r="C73" s="3" t="s">
        <v>27</v>
      </c>
      <c r="D73" s="4" t="s">
        <v>4</v>
      </c>
      <c r="E73" s="5" t="s">
        <v>5</v>
      </c>
    </row>
    <row r="74" spans="1:5" ht="12.75">
      <c r="A74" s="71" t="s">
        <v>28</v>
      </c>
      <c r="B74" s="62">
        <v>16</v>
      </c>
      <c r="C74" s="62">
        <v>32</v>
      </c>
      <c r="D74" s="63">
        <v>37343</v>
      </c>
      <c r="E74" s="51">
        <f>D74/1800*1/C74</f>
        <v>0.6483159722222223</v>
      </c>
    </row>
    <row r="75" spans="1:5" ht="12.75">
      <c r="A75" s="71" t="s">
        <v>29</v>
      </c>
      <c r="B75" s="62">
        <v>1</v>
      </c>
      <c r="C75" s="62">
        <v>2</v>
      </c>
      <c r="D75" s="63">
        <v>2661</v>
      </c>
      <c r="E75" s="51">
        <f>D75/1800*1/C75</f>
        <v>0.7391666666666666</v>
      </c>
    </row>
    <row r="76" spans="1:5" ht="12.75">
      <c r="A76" s="71" t="s">
        <v>61</v>
      </c>
      <c r="B76" s="60">
        <v>1</v>
      </c>
      <c r="C76" s="60">
        <v>1</v>
      </c>
      <c r="D76" s="63">
        <v>1468</v>
      </c>
      <c r="E76" s="51">
        <f>D76/1800*1/C76</f>
        <v>0.8155555555555556</v>
      </c>
    </row>
    <row r="77" spans="1:5" ht="12.75">
      <c r="A77" s="71" t="s">
        <v>62</v>
      </c>
      <c r="B77" s="60">
        <v>6</v>
      </c>
      <c r="C77" s="60">
        <v>6</v>
      </c>
      <c r="D77" s="63">
        <v>1300</v>
      </c>
      <c r="E77" s="51"/>
    </row>
    <row r="78" spans="1:5" ht="12.75">
      <c r="A78" s="71" t="s">
        <v>63</v>
      </c>
      <c r="B78" s="60">
        <v>1</v>
      </c>
      <c r="C78" s="60">
        <v>1</v>
      </c>
      <c r="D78" s="63">
        <v>1488</v>
      </c>
      <c r="E78" s="51">
        <f>D78/800*1/C78</f>
        <v>1.86</v>
      </c>
    </row>
    <row r="79" spans="1:5" ht="12.75">
      <c r="A79" s="71" t="s">
        <v>30</v>
      </c>
      <c r="B79" s="60">
        <v>1</v>
      </c>
      <c r="C79" s="60">
        <v>1</v>
      </c>
      <c r="D79" s="63">
        <v>1800</v>
      </c>
      <c r="E79" s="51">
        <f>D79/300*1/C79</f>
        <v>6</v>
      </c>
    </row>
    <row r="80" spans="1:5" ht="25.5">
      <c r="A80" s="12" t="s">
        <v>31</v>
      </c>
      <c r="B80" s="13">
        <v>32</v>
      </c>
      <c r="C80" s="13">
        <v>49</v>
      </c>
      <c r="D80" s="14">
        <f>SUM(D74:D79)</f>
        <v>46060</v>
      </c>
      <c r="E80" s="19"/>
    </row>
    <row r="81" ht="12.75">
      <c r="D81" s="16"/>
    </row>
    <row r="82" ht="12.75">
      <c r="D82" s="16"/>
    </row>
    <row r="83" spans="1:4" ht="12.75">
      <c r="A83" s="2" t="s">
        <v>32</v>
      </c>
      <c r="B83" s="13" t="s">
        <v>20</v>
      </c>
      <c r="C83" s="15" t="s">
        <v>4</v>
      </c>
      <c r="D83" s="16"/>
    </row>
    <row r="84" spans="1:4" ht="12.75">
      <c r="A84" s="20" t="s">
        <v>33</v>
      </c>
      <c r="B84" s="11">
        <v>32</v>
      </c>
      <c r="C84" s="21">
        <v>1409</v>
      </c>
      <c r="D84" s="16"/>
    </row>
    <row r="85" spans="1:4" ht="25.5">
      <c r="A85" s="12" t="s">
        <v>31</v>
      </c>
      <c r="B85" s="13">
        <v>32</v>
      </c>
      <c r="C85" s="15">
        <f>SUM(C84)</f>
        <v>1409</v>
      </c>
      <c r="D85" s="16"/>
    </row>
    <row r="86" ht="12.75">
      <c r="D86" s="16"/>
    </row>
    <row r="87" ht="12.75">
      <c r="D87" s="16"/>
    </row>
    <row r="88" spans="1:4" ht="12.75">
      <c r="A88" s="1" t="s">
        <v>34</v>
      </c>
      <c r="D88" s="16"/>
    </row>
    <row r="91" spans="1:5" ht="12.75">
      <c r="A91" s="2" t="s">
        <v>64</v>
      </c>
      <c r="B91" s="43" t="s">
        <v>20</v>
      </c>
      <c r="C91" s="42"/>
      <c r="D91" s="43" t="s">
        <v>4</v>
      </c>
      <c r="E91" s="42"/>
    </row>
    <row r="92" spans="1:6" ht="12.75">
      <c r="A92" s="85" t="s">
        <v>66</v>
      </c>
      <c r="B92" s="86">
        <v>10</v>
      </c>
      <c r="C92" s="87"/>
      <c r="D92" s="88">
        <v>17000</v>
      </c>
      <c r="E92" s="89"/>
      <c r="F92" s="36"/>
    </row>
    <row r="93" spans="1:6" ht="24">
      <c r="A93" s="90" t="s">
        <v>67</v>
      </c>
      <c r="B93" s="86">
        <v>1</v>
      </c>
      <c r="C93" s="87"/>
      <c r="D93" s="88">
        <v>1409</v>
      </c>
      <c r="E93" s="89"/>
      <c r="F93" s="36"/>
    </row>
    <row r="94" spans="1:6" ht="12.75">
      <c r="A94" s="90" t="s">
        <v>68</v>
      </c>
      <c r="B94" s="86">
        <v>1</v>
      </c>
      <c r="C94" s="87"/>
      <c r="D94" s="88">
        <v>1800</v>
      </c>
      <c r="E94" s="89"/>
      <c r="F94" s="36"/>
    </row>
    <row r="95" spans="1:5" ht="12.75">
      <c r="A95" s="90" t="s">
        <v>69</v>
      </c>
      <c r="B95" s="86">
        <v>1</v>
      </c>
      <c r="C95" s="87"/>
      <c r="D95" s="88">
        <v>900</v>
      </c>
      <c r="E95" s="89"/>
    </row>
    <row r="96" spans="1:5" ht="24">
      <c r="A96" s="90" t="s">
        <v>70</v>
      </c>
      <c r="B96" s="91">
        <v>1</v>
      </c>
      <c r="C96" s="92"/>
      <c r="D96" s="93">
        <v>1800</v>
      </c>
      <c r="E96" s="94"/>
    </row>
    <row r="97" spans="1:5" ht="12.75">
      <c r="A97" s="90" t="s">
        <v>71</v>
      </c>
      <c r="B97" s="86">
        <v>1</v>
      </c>
      <c r="C97" s="87"/>
      <c r="D97" s="88">
        <v>100</v>
      </c>
      <c r="E97" s="89"/>
    </row>
    <row r="98" spans="1:5" ht="12.75">
      <c r="A98" s="90" t="s">
        <v>72</v>
      </c>
      <c r="B98" s="86">
        <v>1</v>
      </c>
      <c r="C98" s="87"/>
      <c r="D98" s="88">
        <v>1800</v>
      </c>
      <c r="E98" s="89"/>
    </row>
    <row r="99" spans="1:5" ht="12.75">
      <c r="A99" s="90" t="s">
        <v>73</v>
      </c>
      <c r="B99" s="86">
        <v>1</v>
      </c>
      <c r="C99" s="87"/>
      <c r="D99" s="88">
        <v>1196</v>
      </c>
      <c r="E99" s="89"/>
    </row>
    <row r="100" spans="1:5" ht="12.75">
      <c r="A100" s="90" t="s">
        <v>74</v>
      </c>
      <c r="B100" s="86">
        <v>1</v>
      </c>
      <c r="C100" s="87"/>
      <c r="D100" s="88">
        <v>1644</v>
      </c>
      <c r="E100" s="89"/>
    </row>
    <row r="101" spans="1:5" ht="24">
      <c r="A101" s="90" t="s">
        <v>75</v>
      </c>
      <c r="B101" s="86">
        <v>1</v>
      </c>
      <c r="C101" s="87"/>
      <c r="D101" s="88">
        <v>1600</v>
      </c>
      <c r="E101" s="89"/>
    </row>
    <row r="102" spans="1:5" ht="12.75">
      <c r="A102" s="90" t="s">
        <v>76</v>
      </c>
      <c r="B102" s="86">
        <v>1</v>
      </c>
      <c r="C102" s="87"/>
      <c r="D102" s="88">
        <v>1583</v>
      </c>
      <c r="E102" s="89"/>
    </row>
    <row r="103" spans="1:5" ht="12.75">
      <c r="A103" s="90" t="s">
        <v>77</v>
      </c>
      <c r="B103" s="86">
        <v>1</v>
      </c>
      <c r="C103" s="87"/>
      <c r="D103" s="88">
        <v>700</v>
      </c>
      <c r="E103" s="89"/>
    </row>
    <row r="104" spans="1:5" ht="12.75">
      <c r="A104" s="90" t="s">
        <v>78</v>
      </c>
      <c r="B104" s="86">
        <v>1</v>
      </c>
      <c r="C104" s="87"/>
      <c r="D104" s="88">
        <v>987</v>
      </c>
      <c r="E104" s="89"/>
    </row>
    <row r="105" spans="1:5" ht="24">
      <c r="A105" s="90" t="s">
        <v>79</v>
      </c>
      <c r="B105" s="86">
        <v>1</v>
      </c>
      <c r="C105" s="87"/>
      <c r="D105" s="88">
        <v>700</v>
      </c>
      <c r="E105" s="89"/>
    </row>
    <row r="106" spans="1:5" ht="22.5" customHeight="1">
      <c r="A106" s="90" t="s">
        <v>80</v>
      </c>
      <c r="B106" s="91">
        <v>1</v>
      </c>
      <c r="C106" s="92"/>
      <c r="D106" s="93">
        <v>1800</v>
      </c>
      <c r="E106" s="94"/>
    </row>
    <row r="107" spans="1:5" ht="12.75">
      <c r="A107" s="85" t="s">
        <v>81</v>
      </c>
      <c r="B107" s="86">
        <v>1</v>
      </c>
      <c r="C107" s="87"/>
      <c r="D107" s="88">
        <v>1566</v>
      </c>
      <c r="E107" s="89"/>
    </row>
    <row r="108" spans="1:5" ht="12.75">
      <c r="A108" s="90" t="s">
        <v>82</v>
      </c>
      <c r="B108" s="86">
        <v>1</v>
      </c>
      <c r="C108" s="87"/>
      <c r="D108" s="88">
        <v>30</v>
      </c>
      <c r="E108" s="89"/>
    </row>
    <row r="109" spans="1:5" ht="12.75">
      <c r="A109" s="90" t="s">
        <v>83</v>
      </c>
      <c r="B109" s="86">
        <v>2</v>
      </c>
      <c r="C109" s="87"/>
      <c r="D109" s="88">
        <v>30</v>
      </c>
      <c r="E109" s="89"/>
    </row>
    <row r="110" spans="1:5" ht="24">
      <c r="A110" s="90" t="s">
        <v>84</v>
      </c>
      <c r="B110" s="86">
        <v>1</v>
      </c>
      <c r="C110" s="87"/>
      <c r="D110" s="88">
        <v>30</v>
      </c>
      <c r="E110" s="89"/>
    </row>
    <row r="111" spans="1:5" ht="12.75">
      <c r="A111" s="90" t="s">
        <v>85</v>
      </c>
      <c r="B111" s="91">
        <v>1</v>
      </c>
      <c r="C111" s="92"/>
      <c r="D111" s="93">
        <v>70</v>
      </c>
      <c r="E111" s="94"/>
    </row>
    <row r="112" spans="1:5" ht="12.75">
      <c r="A112" s="90" t="s">
        <v>86</v>
      </c>
      <c r="B112" s="95">
        <v>3</v>
      </c>
      <c r="C112" s="96"/>
      <c r="D112" s="88">
        <v>180</v>
      </c>
      <c r="E112" s="89"/>
    </row>
    <row r="113" spans="1:5" ht="25.5">
      <c r="A113" s="12" t="s">
        <v>35</v>
      </c>
      <c r="B113" s="44">
        <f>SUM(B92:B112)</f>
        <v>33</v>
      </c>
      <c r="C113" s="45"/>
      <c r="D113" s="83">
        <f>SUM(D92:D112)</f>
        <v>36925</v>
      </c>
      <c r="E113" s="84"/>
    </row>
    <row r="116" ht="15" customHeight="1">
      <c r="A116" s="1" t="s">
        <v>36</v>
      </c>
    </row>
    <row r="117" ht="12.75">
      <c r="A117" s="1" t="s">
        <v>87</v>
      </c>
    </row>
    <row r="118" ht="12.75">
      <c r="A118" s="1"/>
    </row>
    <row r="119" spans="1:3" ht="12.75">
      <c r="A119" s="22" t="s">
        <v>37</v>
      </c>
      <c r="B119" s="46" t="s">
        <v>38</v>
      </c>
      <c r="C119" s="46"/>
    </row>
    <row r="120" spans="1:3" ht="12.75">
      <c r="A120" s="23"/>
      <c r="B120" s="38"/>
      <c r="C120" s="39"/>
    </row>
    <row r="121" spans="1:3" ht="12.75">
      <c r="A121" s="25" t="s">
        <v>88</v>
      </c>
      <c r="B121" s="47">
        <v>3430055</v>
      </c>
      <c r="C121" s="47"/>
    </row>
    <row r="122" spans="1:3" ht="12.75">
      <c r="A122" s="24"/>
      <c r="B122" s="37"/>
      <c r="C122" s="37"/>
    </row>
    <row r="123" spans="1:3" ht="12.75">
      <c r="A123" s="24"/>
      <c r="B123" s="37"/>
      <c r="C123" s="37"/>
    </row>
    <row r="124" spans="1:3" ht="12.75">
      <c r="A124" s="41" t="s">
        <v>89</v>
      </c>
      <c r="B124" s="41"/>
      <c r="C124" s="37"/>
    </row>
    <row r="125" spans="1:3" ht="12.75">
      <c r="A125" s="22" t="s">
        <v>37</v>
      </c>
      <c r="B125" s="46" t="s">
        <v>90</v>
      </c>
      <c r="C125" s="46"/>
    </row>
    <row r="126" spans="1:3" ht="12.75">
      <c r="A126" s="23"/>
      <c r="B126" s="38"/>
      <c r="C126" s="39"/>
    </row>
    <row r="127" spans="1:3" ht="12.75">
      <c r="A127" s="25" t="s">
        <v>88</v>
      </c>
      <c r="B127" s="40">
        <v>164637</v>
      </c>
      <c r="C127" s="40"/>
    </row>
    <row r="128" spans="1:3" ht="12.75">
      <c r="A128" s="24"/>
      <c r="B128" s="37"/>
      <c r="C128" s="37"/>
    </row>
    <row r="129" spans="1:3" ht="12.75">
      <c r="A129" s="24"/>
      <c r="B129" s="37"/>
      <c r="C129" s="37"/>
    </row>
    <row r="130" ht="12.75">
      <c r="A130" t="s">
        <v>96</v>
      </c>
    </row>
    <row r="131" ht="12.75">
      <c r="A131" s="26" t="s">
        <v>39</v>
      </c>
    </row>
  </sheetData>
  <sheetProtection selectLockedCells="1" selectUnlockedCells="1"/>
  <mergeCells count="63">
    <mergeCell ref="B125:C125"/>
    <mergeCell ref="B92:C92"/>
    <mergeCell ref="B93:C93"/>
    <mergeCell ref="A1:G1"/>
    <mergeCell ref="B59:C59"/>
    <mergeCell ref="B61:C61"/>
    <mergeCell ref="B62:C62"/>
    <mergeCell ref="B63:C63"/>
    <mergeCell ref="B64:C64"/>
    <mergeCell ref="B65:C65"/>
    <mergeCell ref="B66:C66"/>
    <mergeCell ref="B67:C67"/>
    <mergeCell ref="B68:C68"/>
    <mergeCell ref="B91:C91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5:C105"/>
    <mergeCell ref="B106:C106"/>
    <mergeCell ref="B104:C104"/>
    <mergeCell ref="B107:C107"/>
    <mergeCell ref="B113:C113"/>
    <mergeCell ref="B119:C119"/>
    <mergeCell ref="B121:C121"/>
    <mergeCell ref="B108:C108"/>
    <mergeCell ref="B109:C109"/>
    <mergeCell ref="B110:C110"/>
    <mergeCell ref="B111:C111"/>
    <mergeCell ref="B112:C112"/>
    <mergeCell ref="D113:E113"/>
    <mergeCell ref="D95:E95"/>
    <mergeCell ref="D91:E91"/>
    <mergeCell ref="D96:E96"/>
    <mergeCell ref="D97:E97"/>
    <mergeCell ref="D98:E98"/>
    <mergeCell ref="D99:E99"/>
    <mergeCell ref="D100:E100"/>
    <mergeCell ref="D101:E101"/>
    <mergeCell ref="D110:E110"/>
    <mergeCell ref="D111:E111"/>
    <mergeCell ref="D112:E112"/>
    <mergeCell ref="D102:E102"/>
    <mergeCell ref="D103:E103"/>
    <mergeCell ref="D104:E104"/>
    <mergeCell ref="D105:E105"/>
    <mergeCell ref="D106:E106"/>
    <mergeCell ref="D107:E107"/>
    <mergeCell ref="B126:C126"/>
    <mergeCell ref="B127:C127"/>
    <mergeCell ref="B94:C94"/>
    <mergeCell ref="D94:E94"/>
    <mergeCell ref="D93:E93"/>
    <mergeCell ref="D92:E92"/>
    <mergeCell ref="B120:C120"/>
    <mergeCell ref="A124:B124"/>
    <mergeCell ref="D108:E108"/>
    <mergeCell ref="D109:E109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2016-06-01T11:38:33Z</dcterms:created>
  <dcterms:modified xsi:type="dcterms:W3CDTF">2018-12-21T11:39:09Z</dcterms:modified>
  <cp:category/>
  <cp:version/>
  <cp:contentType/>
  <cp:contentStatus/>
</cp:coreProperties>
</file>