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9132" windowHeight="489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<sst xmlns="http://schemas.openxmlformats.org/spreadsheetml/2006/main" count="38" uniqueCount="16">
  <si>
    <t>Grupo Productos</t>
  </si>
  <si>
    <t>FRUTAS</t>
  </si>
  <si>
    <t>Promedios Diarios</t>
  </si>
  <si>
    <t>Promedios Mensuales</t>
  </si>
  <si>
    <t>HORTALIZAS</t>
  </si>
  <si>
    <t>PATATAS</t>
  </si>
  <si>
    <t>11.2.5.2. MERCADO DE FRUTAS Y HORTALIZAS. COMERCIALIZACIONES EFECTUADAS Y</t>
  </si>
  <si>
    <t>Euros</t>
  </si>
  <si>
    <t>Kilogramos</t>
  </si>
  <si>
    <t>OTROS</t>
  </si>
  <si>
    <t>TOTAL COMERCIALIZADO</t>
  </si>
  <si>
    <t>FUENTE: MERCASEVILLA</t>
  </si>
  <si>
    <t xml:space="preserve">   </t>
  </si>
  <si>
    <t xml:space="preserve">Kilogramos </t>
  </si>
  <si>
    <t>VALOR ESTIMADO DE LAS MISMAS. 2010-2017.</t>
  </si>
  <si>
    <t>Nota: El número de días de actividad laboral es de: 249 en 2010, 303 en 2011, 251 en 2012, 250 en 2013,  250 en 2014, 250 en 2015, 250 en 2016 y 250 en 2017.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</si>
</sst>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49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3" fontId="0" fillId="0" borderId="13" xfId="49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0" fillId="0" borderId="0" xfId="49" applyNumberFormat="1" applyFont="1" applyBorder="1" applyAlignment="1" quotePrefix="1">
      <alignment horizontal="right" vertical="center"/>
    </xf>
    <xf numFmtId="0" fontId="2" fillId="0" borderId="0" xfId="0" applyFont="1" applyAlignment="1" quotePrefix="1">
      <alignment horizontal="left"/>
    </xf>
    <xf numFmtId="0" fontId="0" fillId="0" borderId="0" xfId="0" applyFont="1" applyFill="1" applyBorder="1" applyAlignment="1">
      <alignment horizontal="center" vertical="center"/>
    </xf>
    <xf numFmtId="3" fontId="0" fillId="0" borderId="0" xfId="49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0" xfId="0" applyNumberFormat="1" applyBorder="1" applyAlignment="1">
      <alignment/>
    </xf>
    <xf numFmtId="3" fontId="40" fillId="0" borderId="0" xfId="0" applyNumberFormat="1" applyFont="1" applyBorder="1" applyAlignment="1">
      <alignment/>
    </xf>
    <xf numFmtId="3" fontId="0" fillId="0" borderId="13" xfId="49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/>
    </xf>
    <xf numFmtId="3" fontId="0" fillId="0" borderId="14" xfId="49" applyNumberFormat="1" applyFont="1" applyFill="1" applyBorder="1" applyAlignment="1">
      <alignment horizontal="right" vertical="center"/>
    </xf>
    <xf numFmtId="3" fontId="1" fillId="0" borderId="14" xfId="0" applyNumberFormat="1" applyFont="1" applyBorder="1" applyAlignment="1">
      <alignment/>
    </xf>
    <xf numFmtId="3" fontId="0" fillId="0" borderId="15" xfId="49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J1">
      <selection activeCell="Q38" sqref="Q38"/>
    </sheetView>
  </sheetViews>
  <sheetFormatPr defaultColWidth="11.421875" defaultRowHeight="12.75"/>
  <cols>
    <col min="1" max="1" width="24.57421875" style="7" customWidth="1"/>
    <col min="2" max="8" width="11.140625" style="7" bestFit="1" customWidth="1"/>
    <col min="9" max="11" width="11.140625" style="7" customWidth="1"/>
    <col min="12" max="12" width="12.57421875" style="7" customWidth="1"/>
    <col min="13" max="13" width="13.57421875" style="7" customWidth="1"/>
    <col min="14" max="14" width="11.8515625" style="7" customWidth="1"/>
    <col min="15" max="15" width="13.8515625" style="7" customWidth="1"/>
    <col min="16" max="17" width="11.140625" style="7" bestFit="1" customWidth="1"/>
    <col min="18" max="18" width="9.421875" style="7" bestFit="1" customWidth="1"/>
    <col min="19" max="19" width="11.140625" style="7" bestFit="1" customWidth="1"/>
    <col min="20" max="20" width="9.421875" style="7" bestFit="1" customWidth="1"/>
    <col min="21" max="21" width="11.140625" style="7" bestFit="1" customWidth="1"/>
    <col min="22" max="22" width="9.421875" style="7" bestFit="1" customWidth="1"/>
    <col min="23" max="23" width="11.140625" style="7" bestFit="1" customWidth="1"/>
    <col min="24" max="24" width="9.421875" style="7" bestFit="1" customWidth="1"/>
    <col min="25" max="25" width="11.140625" style="7" bestFit="1" customWidth="1"/>
    <col min="26" max="26" width="9.421875" style="7" bestFit="1" customWidth="1"/>
    <col min="27" max="27" width="11.140625" style="7" bestFit="1" customWidth="1"/>
    <col min="28" max="16384" width="11.421875" style="7" customWidth="1"/>
  </cols>
  <sheetData>
    <row r="1" spans="1:7" ht="15">
      <c r="A1" s="3" t="s">
        <v>6</v>
      </c>
      <c r="B1" s="3"/>
      <c r="C1" s="3"/>
      <c r="D1" s="3"/>
      <c r="E1" s="3"/>
      <c r="F1" s="3"/>
      <c r="G1" s="3"/>
    </row>
    <row r="2" spans="1:7" ht="15">
      <c r="A2" s="4" t="s">
        <v>14</v>
      </c>
      <c r="B2" s="4"/>
      <c r="C2" s="4"/>
      <c r="D2" s="4"/>
      <c r="E2" s="4"/>
      <c r="F2" s="4"/>
      <c r="G2" s="4"/>
    </row>
    <row r="4" spans="1:17" ht="12.75">
      <c r="A4" s="5"/>
      <c r="B4" s="36">
        <v>2010</v>
      </c>
      <c r="C4" s="36"/>
      <c r="D4" s="36">
        <v>2011</v>
      </c>
      <c r="E4" s="36"/>
      <c r="F4" s="36">
        <v>2012</v>
      </c>
      <c r="G4" s="36"/>
      <c r="H4" s="36">
        <v>2013</v>
      </c>
      <c r="I4" s="36"/>
      <c r="J4" s="36">
        <v>2014</v>
      </c>
      <c r="K4" s="36"/>
      <c r="L4" s="34">
        <v>2015</v>
      </c>
      <c r="M4" s="34"/>
      <c r="N4" s="34">
        <v>2016</v>
      </c>
      <c r="O4" s="34"/>
      <c r="P4" s="34">
        <v>2017</v>
      </c>
      <c r="Q4" s="35"/>
    </row>
    <row r="5" spans="1:17" ht="12.75">
      <c r="A5" s="6" t="s">
        <v>0</v>
      </c>
      <c r="B5" s="8" t="s">
        <v>8</v>
      </c>
      <c r="C5" s="8" t="s">
        <v>7</v>
      </c>
      <c r="D5" s="8" t="s">
        <v>8</v>
      </c>
      <c r="E5" s="8" t="s">
        <v>7</v>
      </c>
      <c r="F5" s="8" t="s">
        <v>8</v>
      </c>
      <c r="G5" s="8" t="s">
        <v>7</v>
      </c>
      <c r="H5" s="8" t="s">
        <v>8</v>
      </c>
      <c r="I5" s="8" t="s">
        <v>7</v>
      </c>
      <c r="J5" s="8" t="s">
        <v>8</v>
      </c>
      <c r="K5" s="8" t="s">
        <v>7</v>
      </c>
      <c r="L5" s="21" t="s">
        <v>8</v>
      </c>
      <c r="M5" s="21" t="s">
        <v>7</v>
      </c>
      <c r="N5" s="21" t="s">
        <v>13</v>
      </c>
      <c r="O5" s="21" t="s">
        <v>7</v>
      </c>
      <c r="P5" s="21" t="s">
        <v>13</v>
      </c>
      <c r="Q5" s="23" t="s">
        <v>7</v>
      </c>
    </row>
    <row r="6" spans="1:17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24"/>
      <c r="M6" s="24"/>
      <c r="N6" s="24"/>
      <c r="O6" s="24"/>
      <c r="P6" s="24"/>
      <c r="Q6" s="25"/>
    </row>
    <row r="7" spans="1:17" ht="12.75">
      <c r="A7" s="11" t="s">
        <v>1</v>
      </c>
      <c r="B7" s="9">
        <v>124186686</v>
      </c>
      <c r="C7" s="10">
        <v>134276804</v>
      </c>
      <c r="D7" s="9">
        <v>121511924</v>
      </c>
      <c r="E7" s="10">
        <v>134720559</v>
      </c>
      <c r="F7" s="9">
        <v>120147783</v>
      </c>
      <c r="G7" s="10">
        <v>137264546</v>
      </c>
      <c r="H7" s="9">
        <v>118771958</v>
      </c>
      <c r="I7" s="10">
        <v>135187819</v>
      </c>
      <c r="J7" s="9">
        <v>115844522</v>
      </c>
      <c r="K7" s="10">
        <v>131213642</v>
      </c>
      <c r="L7" s="26">
        <v>128395065</v>
      </c>
      <c r="M7" s="26">
        <v>134814818.25</v>
      </c>
      <c r="N7" s="29">
        <v>131816258</v>
      </c>
      <c r="O7" s="24">
        <v>123162052</v>
      </c>
      <c r="P7" s="29">
        <v>129340901</v>
      </c>
      <c r="Q7" s="25">
        <v>149601532</v>
      </c>
    </row>
    <row r="8" spans="1:17" ht="12.75">
      <c r="A8" s="11" t="s">
        <v>2</v>
      </c>
      <c r="B8" s="9">
        <f>B7/249</f>
        <v>498741.7108433735</v>
      </c>
      <c r="C8" s="9">
        <f>C7/249</f>
        <v>539264.2730923694</v>
      </c>
      <c r="D8" s="9">
        <f>D7/303</f>
        <v>401029.45214521454</v>
      </c>
      <c r="E8" s="9">
        <f>E7/303</f>
        <v>444622.30693069304</v>
      </c>
      <c r="F8" s="9">
        <f>F7/251</f>
        <v>478676.42629482073</v>
      </c>
      <c r="G8" s="9">
        <f>G7/251</f>
        <v>546870.7011952191</v>
      </c>
      <c r="H8" s="9">
        <f aca="true" t="shared" si="0" ref="H8:O8">H7/250</f>
        <v>475087.832</v>
      </c>
      <c r="I8" s="9">
        <f t="shared" si="0"/>
        <v>540751.276</v>
      </c>
      <c r="J8" s="9">
        <f t="shared" si="0"/>
        <v>463378.088</v>
      </c>
      <c r="K8" s="9">
        <f t="shared" si="0"/>
        <v>524854.568</v>
      </c>
      <c r="L8" s="22">
        <f t="shared" si="0"/>
        <v>513580.26</v>
      </c>
      <c r="M8" s="22">
        <f t="shared" si="0"/>
        <v>539259.273</v>
      </c>
      <c r="N8" s="22">
        <f t="shared" si="0"/>
        <v>527265.032</v>
      </c>
      <c r="O8" s="22">
        <f t="shared" si="0"/>
        <v>492648.208</v>
      </c>
      <c r="P8" s="22">
        <f>P7/250</f>
        <v>517363.604</v>
      </c>
      <c r="Q8" s="31">
        <f>Q7/250</f>
        <v>598406.128</v>
      </c>
    </row>
    <row r="9" spans="1:17" ht="12.75">
      <c r="A9" s="11" t="s">
        <v>3</v>
      </c>
      <c r="B9" s="9">
        <f aca="true" t="shared" si="1" ref="B9:K9">B7/12</f>
        <v>10348890.5</v>
      </c>
      <c r="C9" s="9">
        <f t="shared" si="1"/>
        <v>11189733.666666666</v>
      </c>
      <c r="D9" s="9">
        <f t="shared" si="1"/>
        <v>10125993.666666666</v>
      </c>
      <c r="E9" s="9">
        <f t="shared" si="1"/>
        <v>11226713.25</v>
      </c>
      <c r="F9" s="9">
        <f t="shared" si="1"/>
        <v>10012315.25</v>
      </c>
      <c r="G9" s="9">
        <f t="shared" si="1"/>
        <v>11438712.166666666</v>
      </c>
      <c r="H9" s="9">
        <f t="shared" si="1"/>
        <v>9897663.166666666</v>
      </c>
      <c r="I9" s="9">
        <f t="shared" si="1"/>
        <v>11265651.583333334</v>
      </c>
      <c r="J9" s="9">
        <f t="shared" si="1"/>
        <v>9653710.166666666</v>
      </c>
      <c r="K9" s="9">
        <f t="shared" si="1"/>
        <v>10934470.166666666</v>
      </c>
      <c r="L9" s="22">
        <f aca="true" t="shared" si="2" ref="L9:Q9">L7/12</f>
        <v>10699588.75</v>
      </c>
      <c r="M9" s="22">
        <f t="shared" si="2"/>
        <v>11234568.1875</v>
      </c>
      <c r="N9" s="22">
        <f t="shared" si="2"/>
        <v>10984688.166666666</v>
      </c>
      <c r="O9" s="22">
        <f t="shared" si="2"/>
        <v>10263504.333333334</v>
      </c>
      <c r="P9" s="22">
        <f t="shared" si="2"/>
        <v>10778408.416666666</v>
      </c>
      <c r="Q9" s="31">
        <f t="shared" si="2"/>
        <v>12466794.333333334</v>
      </c>
    </row>
    <row r="10" spans="1:17" ht="12.75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24"/>
      <c r="M10" s="24"/>
      <c r="N10" s="24"/>
      <c r="O10" s="24"/>
      <c r="P10" s="24"/>
      <c r="Q10" s="25"/>
    </row>
    <row r="11" spans="1:17" ht="12.75">
      <c r="A11" s="11" t="s">
        <v>4</v>
      </c>
      <c r="B11" s="10">
        <v>80852884</v>
      </c>
      <c r="C11" s="10">
        <v>69403099</v>
      </c>
      <c r="D11" s="10">
        <v>74599755</v>
      </c>
      <c r="E11" s="10">
        <v>56569562</v>
      </c>
      <c r="F11" s="10">
        <v>73167689</v>
      </c>
      <c r="G11" s="10">
        <v>63772786</v>
      </c>
      <c r="H11" s="10">
        <v>74181932</v>
      </c>
      <c r="I11" s="10">
        <v>53687196</v>
      </c>
      <c r="J11" s="10">
        <v>72062643</v>
      </c>
      <c r="K11" s="10">
        <v>66067131</v>
      </c>
      <c r="L11" s="26">
        <v>76726511</v>
      </c>
      <c r="M11" s="26">
        <v>61381208.800000004</v>
      </c>
      <c r="N11" s="29">
        <v>73786708</v>
      </c>
      <c r="O11" s="24">
        <v>68085089</v>
      </c>
      <c r="P11" s="29">
        <v>70920493</v>
      </c>
      <c r="Q11" s="25">
        <v>71897538</v>
      </c>
    </row>
    <row r="12" spans="1:17" ht="12.75">
      <c r="A12" s="11" t="s">
        <v>2</v>
      </c>
      <c r="B12" s="9">
        <f>B11/249</f>
        <v>324710.3775100402</v>
      </c>
      <c r="C12" s="9">
        <f>C11/249</f>
        <v>278727.3052208835</v>
      </c>
      <c r="D12" s="9">
        <f>D11/303</f>
        <v>246203.81188118813</v>
      </c>
      <c r="E12" s="9">
        <f>E11/303</f>
        <v>186698.22442244223</v>
      </c>
      <c r="F12" s="9">
        <f>F11/251</f>
        <v>291504.73705179285</v>
      </c>
      <c r="G12" s="9">
        <f>G11/251</f>
        <v>254074.84462151394</v>
      </c>
      <c r="H12" s="9">
        <f aca="true" t="shared" si="3" ref="H12:M12">H11/250</f>
        <v>296727.728</v>
      </c>
      <c r="I12" s="9">
        <f t="shared" si="3"/>
        <v>214748.784</v>
      </c>
      <c r="J12" s="9">
        <f t="shared" si="3"/>
        <v>288250.572</v>
      </c>
      <c r="K12" s="9">
        <f t="shared" si="3"/>
        <v>264268.524</v>
      </c>
      <c r="L12" s="22">
        <f t="shared" si="3"/>
        <v>306906.044</v>
      </c>
      <c r="M12" s="22">
        <f t="shared" si="3"/>
        <v>245524.83520000003</v>
      </c>
      <c r="N12" s="22">
        <f>N11/250</f>
        <v>295146.832</v>
      </c>
      <c r="O12" s="22">
        <f>O11/250</f>
        <v>272340.356</v>
      </c>
      <c r="P12" s="22">
        <f>P11/250</f>
        <v>283681.972</v>
      </c>
      <c r="Q12" s="31">
        <f>Q11/250</f>
        <v>287590.152</v>
      </c>
    </row>
    <row r="13" spans="1:17" ht="12.75">
      <c r="A13" s="11" t="s">
        <v>3</v>
      </c>
      <c r="B13" s="9">
        <f aca="true" t="shared" si="4" ref="B13:K13">B11/12</f>
        <v>6737740.333333333</v>
      </c>
      <c r="C13" s="9">
        <f t="shared" si="4"/>
        <v>5783591.583333333</v>
      </c>
      <c r="D13" s="9">
        <f t="shared" si="4"/>
        <v>6216646.25</v>
      </c>
      <c r="E13" s="9">
        <f t="shared" si="4"/>
        <v>4714130.166666667</v>
      </c>
      <c r="F13" s="9">
        <f t="shared" si="4"/>
        <v>6097307.416666667</v>
      </c>
      <c r="G13" s="9">
        <f t="shared" si="4"/>
        <v>5314398.833333333</v>
      </c>
      <c r="H13" s="9">
        <f t="shared" si="4"/>
        <v>6181827.666666667</v>
      </c>
      <c r="I13" s="9">
        <f t="shared" si="4"/>
        <v>4473933</v>
      </c>
      <c r="J13" s="9">
        <f t="shared" si="4"/>
        <v>6005220.25</v>
      </c>
      <c r="K13" s="9">
        <f t="shared" si="4"/>
        <v>5505594.25</v>
      </c>
      <c r="L13" s="22">
        <f aca="true" t="shared" si="5" ref="L13:Q13">L11/12</f>
        <v>6393875.916666667</v>
      </c>
      <c r="M13" s="22">
        <f t="shared" si="5"/>
        <v>5115100.733333333</v>
      </c>
      <c r="N13" s="22">
        <f t="shared" si="5"/>
        <v>6148892.333333333</v>
      </c>
      <c r="O13" s="22">
        <f t="shared" si="5"/>
        <v>5673757.416666667</v>
      </c>
      <c r="P13" s="22">
        <f t="shared" si="5"/>
        <v>5910041.083333333</v>
      </c>
      <c r="Q13" s="31">
        <f t="shared" si="5"/>
        <v>5991461.5</v>
      </c>
    </row>
    <row r="14" spans="1:17" ht="12.75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24"/>
      <c r="M14" s="24"/>
      <c r="N14" s="24" t="s">
        <v>12</v>
      </c>
      <c r="O14" s="24"/>
      <c r="P14" s="24" t="s">
        <v>12</v>
      </c>
      <c r="Q14" s="25"/>
    </row>
    <row r="15" spans="1:17" ht="12.75">
      <c r="A15" s="11" t="s">
        <v>5</v>
      </c>
      <c r="B15" s="10">
        <v>44569675</v>
      </c>
      <c r="C15" s="10">
        <v>15222419</v>
      </c>
      <c r="D15" s="10">
        <v>43279884</v>
      </c>
      <c r="E15" s="10">
        <v>16607887</v>
      </c>
      <c r="F15" s="10">
        <v>42285346</v>
      </c>
      <c r="G15" s="10">
        <v>14855076</v>
      </c>
      <c r="H15" s="10">
        <v>40979401</v>
      </c>
      <c r="I15" s="10">
        <v>22480410</v>
      </c>
      <c r="J15" s="10">
        <v>39791880</v>
      </c>
      <c r="K15" s="10">
        <v>11894002</v>
      </c>
      <c r="L15" s="26">
        <v>42262143</v>
      </c>
      <c r="M15" s="26">
        <v>14369128.620000001</v>
      </c>
      <c r="N15" s="29">
        <v>42203958</v>
      </c>
      <c r="O15" s="24">
        <v>39208893</v>
      </c>
      <c r="P15" s="29">
        <v>41309982</v>
      </c>
      <c r="Q15" s="25">
        <v>15638127</v>
      </c>
    </row>
    <row r="16" spans="1:17" ht="12.75">
      <c r="A16" s="11" t="s">
        <v>2</v>
      </c>
      <c r="B16" s="9">
        <f>B15/249</f>
        <v>178994.67871485944</v>
      </c>
      <c r="C16" s="9">
        <f>C15/249</f>
        <v>61134.212851405624</v>
      </c>
      <c r="D16" s="9">
        <f>D15/303</f>
        <v>142837.900990099</v>
      </c>
      <c r="E16" s="9">
        <f>E15/303</f>
        <v>54811.508250825085</v>
      </c>
      <c r="F16" s="9">
        <f>F15/251</f>
        <v>168467.51394422312</v>
      </c>
      <c r="G16" s="9">
        <f>G15/251</f>
        <v>59183.569721115535</v>
      </c>
      <c r="H16" s="9">
        <f aca="true" t="shared" si="6" ref="H16:M16">H15/250</f>
        <v>163917.604</v>
      </c>
      <c r="I16" s="9">
        <f t="shared" si="6"/>
        <v>89921.64</v>
      </c>
      <c r="J16" s="9">
        <f t="shared" si="6"/>
        <v>159167.52</v>
      </c>
      <c r="K16" s="9">
        <f t="shared" si="6"/>
        <v>47576.008</v>
      </c>
      <c r="L16" s="22">
        <f t="shared" si="6"/>
        <v>169048.572</v>
      </c>
      <c r="M16" s="22">
        <f t="shared" si="6"/>
        <v>57476.514480000005</v>
      </c>
      <c r="N16" s="22">
        <f>N15/250</f>
        <v>168815.832</v>
      </c>
      <c r="O16" s="22">
        <f>O15/250</f>
        <v>156835.572</v>
      </c>
      <c r="P16" s="22">
        <f>P15/250</f>
        <v>165239.928</v>
      </c>
      <c r="Q16" s="31">
        <f>Q15/250</f>
        <v>62552.508</v>
      </c>
    </row>
    <row r="17" spans="1:17" ht="12.75">
      <c r="A17" s="11" t="s">
        <v>3</v>
      </c>
      <c r="B17" s="9">
        <f aca="true" t="shared" si="7" ref="B17:K17">B15/12</f>
        <v>3714139.5833333335</v>
      </c>
      <c r="C17" s="9">
        <f t="shared" si="7"/>
        <v>1268534.9166666667</v>
      </c>
      <c r="D17" s="9">
        <f t="shared" si="7"/>
        <v>3606657</v>
      </c>
      <c r="E17" s="9">
        <f t="shared" si="7"/>
        <v>1383990.5833333333</v>
      </c>
      <c r="F17" s="9">
        <f t="shared" si="7"/>
        <v>3523778.8333333335</v>
      </c>
      <c r="G17" s="9">
        <f t="shared" si="7"/>
        <v>1237923</v>
      </c>
      <c r="H17" s="9">
        <f t="shared" si="7"/>
        <v>3414950.0833333335</v>
      </c>
      <c r="I17" s="9">
        <f t="shared" si="7"/>
        <v>1873367.5</v>
      </c>
      <c r="J17" s="9">
        <f t="shared" si="7"/>
        <v>3315990</v>
      </c>
      <c r="K17" s="9">
        <f t="shared" si="7"/>
        <v>991166.8333333334</v>
      </c>
      <c r="L17" s="22">
        <f aca="true" t="shared" si="8" ref="L17:Q17">L15/12</f>
        <v>3521845.25</v>
      </c>
      <c r="M17" s="22">
        <f t="shared" si="8"/>
        <v>1197427.385</v>
      </c>
      <c r="N17" s="22">
        <f t="shared" si="8"/>
        <v>3516996.5</v>
      </c>
      <c r="O17" s="22">
        <f t="shared" si="8"/>
        <v>3267407.75</v>
      </c>
      <c r="P17" s="22">
        <f t="shared" si="8"/>
        <v>3442498.5</v>
      </c>
      <c r="Q17" s="31">
        <f t="shared" si="8"/>
        <v>1303177.25</v>
      </c>
    </row>
    <row r="18" spans="1:17" ht="12.75">
      <c r="A18" s="11"/>
      <c r="B18" s="9"/>
      <c r="C18" s="9"/>
      <c r="D18" s="9"/>
      <c r="E18" s="9"/>
      <c r="F18" s="9"/>
      <c r="G18" s="9"/>
      <c r="H18" s="9"/>
      <c r="I18" s="9"/>
      <c r="J18" s="9"/>
      <c r="K18" s="9"/>
      <c r="L18" s="24"/>
      <c r="M18" s="24"/>
      <c r="N18" s="24"/>
      <c r="O18" s="24"/>
      <c r="P18" s="24"/>
      <c r="Q18" s="25"/>
    </row>
    <row r="19" spans="1:17" ht="12.75">
      <c r="A19" s="11" t="s">
        <v>9</v>
      </c>
      <c r="B19" s="19">
        <f>B23-B15-B11-B7</f>
        <v>95577</v>
      </c>
      <c r="C19" s="19">
        <f>C23-C15-C11-C7</f>
        <v>152954</v>
      </c>
      <c r="D19" s="9">
        <v>101642</v>
      </c>
      <c r="E19" s="9">
        <v>179381</v>
      </c>
      <c r="F19" s="9">
        <v>138510</v>
      </c>
      <c r="G19" s="9">
        <v>231692</v>
      </c>
      <c r="H19" s="9">
        <v>128280</v>
      </c>
      <c r="I19" s="9">
        <v>215674</v>
      </c>
      <c r="J19" s="9">
        <v>141609</v>
      </c>
      <c r="K19" s="9">
        <v>282604</v>
      </c>
      <c r="L19" s="26">
        <v>164281</v>
      </c>
      <c r="M19" s="26">
        <v>252992.74000000002</v>
      </c>
      <c r="N19" s="22">
        <v>1157196</v>
      </c>
      <c r="O19" s="24">
        <v>6228360</v>
      </c>
      <c r="P19" s="22">
        <v>144887</v>
      </c>
      <c r="Q19" s="25">
        <v>239830</v>
      </c>
    </row>
    <row r="20" spans="1:17" ht="12.75">
      <c r="A20" s="11" t="s">
        <v>2</v>
      </c>
      <c r="B20" s="19">
        <f>B19/249</f>
        <v>383.8433734939759</v>
      </c>
      <c r="C20" s="19">
        <f>C19/249</f>
        <v>614.2730923694779</v>
      </c>
      <c r="D20" s="19">
        <f>D19/303</f>
        <v>335.45214521452147</v>
      </c>
      <c r="E20" s="19">
        <f>E19/303</f>
        <v>592.016501650165</v>
      </c>
      <c r="F20" s="19">
        <f>F19/251</f>
        <v>551.8326693227092</v>
      </c>
      <c r="G20" s="19">
        <f>G19/251</f>
        <v>923.0756972111553</v>
      </c>
      <c r="H20" s="19">
        <f aca="true" t="shared" si="9" ref="H20:M20">H19/250</f>
        <v>513.12</v>
      </c>
      <c r="I20" s="19">
        <f t="shared" si="9"/>
        <v>862.696</v>
      </c>
      <c r="J20" s="19">
        <f t="shared" si="9"/>
        <v>566.436</v>
      </c>
      <c r="K20" s="19">
        <f t="shared" si="9"/>
        <v>1130.416</v>
      </c>
      <c r="L20" s="22">
        <f t="shared" si="9"/>
        <v>657.124</v>
      </c>
      <c r="M20" s="22">
        <f t="shared" si="9"/>
        <v>1011.9709600000001</v>
      </c>
      <c r="N20" s="22">
        <f>N19/250</f>
        <v>4628.784</v>
      </c>
      <c r="O20" s="22">
        <f>O19/250</f>
        <v>24913.44</v>
      </c>
      <c r="P20" s="22">
        <f>P19/250</f>
        <v>579.548</v>
      </c>
      <c r="Q20" s="31">
        <f>Q19/250</f>
        <v>959.32</v>
      </c>
    </row>
    <row r="21" spans="1:17" ht="12.75">
      <c r="A21" s="11" t="s">
        <v>3</v>
      </c>
      <c r="B21" s="19">
        <f aca="true" t="shared" si="10" ref="B21:K21">B19/12</f>
        <v>7964.75</v>
      </c>
      <c r="C21" s="19">
        <f t="shared" si="10"/>
        <v>12746.166666666666</v>
      </c>
      <c r="D21" s="9">
        <f t="shared" si="10"/>
        <v>8470.166666666666</v>
      </c>
      <c r="E21" s="9">
        <f t="shared" si="10"/>
        <v>14948.416666666666</v>
      </c>
      <c r="F21" s="9">
        <f t="shared" si="10"/>
        <v>11542.5</v>
      </c>
      <c r="G21" s="9">
        <f t="shared" si="10"/>
        <v>19307.666666666668</v>
      </c>
      <c r="H21" s="9">
        <f t="shared" si="10"/>
        <v>10690</v>
      </c>
      <c r="I21" s="9">
        <f t="shared" si="10"/>
        <v>17972.833333333332</v>
      </c>
      <c r="J21" s="9">
        <f t="shared" si="10"/>
        <v>11800.75</v>
      </c>
      <c r="K21" s="9">
        <f t="shared" si="10"/>
        <v>23550.333333333332</v>
      </c>
      <c r="L21" s="22">
        <f aca="true" t="shared" si="11" ref="L21:Q21">L19/12</f>
        <v>13690.083333333334</v>
      </c>
      <c r="M21" s="22">
        <f t="shared" si="11"/>
        <v>21082.728333333336</v>
      </c>
      <c r="N21" s="22">
        <f t="shared" si="11"/>
        <v>96433</v>
      </c>
      <c r="O21" s="22">
        <f t="shared" si="11"/>
        <v>519030</v>
      </c>
      <c r="P21" s="22">
        <f t="shared" si="11"/>
        <v>12073.916666666666</v>
      </c>
      <c r="Q21" s="31">
        <f t="shared" si="11"/>
        <v>19985.833333333332</v>
      </c>
    </row>
    <row r="22" spans="1:17" ht="12.75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24"/>
      <c r="M22" s="24"/>
      <c r="N22" s="24"/>
      <c r="O22" s="24"/>
      <c r="P22" s="24"/>
      <c r="Q22" s="25"/>
    </row>
    <row r="23" spans="1:17" ht="14.25">
      <c r="A23" s="6" t="s">
        <v>10</v>
      </c>
      <c r="B23" s="15">
        <v>249704822</v>
      </c>
      <c r="C23" s="15">
        <v>219055276</v>
      </c>
      <c r="D23" s="15">
        <f>D7+D11+D15+D19</f>
        <v>239493205</v>
      </c>
      <c r="E23" s="15">
        <f aca="true" t="shared" si="12" ref="E23:J23">E7+E11+E15+E19</f>
        <v>208077389</v>
      </c>
      <c r="F23" s="15">
        <f t="shared" si="12"/>
        <v>235739328</v>
      </c>
      <c r="G23" s="18">
        <v>216154100</v>
      </c>
      <c r="H23" s="18">
        <f t="shared" si="12"/>
        <v>234061571</v>
      </c>
      <c r="I23" s="18">
        <f t="shared" si="12"/>
        <v>211571099</v>
      </c>
      <c r="J23" s="18">
        <f t="shared" si="12"/>
        <v>227840654</v>
      </c>
      <c r="K23" s="18">
        <v>209457377</v>
      </c>
      <c r="L23" s="27">
        <v>247548000</v>
      </c>
      <c r="M23" s="27">
        <v>230219640</v>
      </c>
      <c r="N23" s="30">
        <f>N7+N11+N15+N19</f>
        <v>248964120</v>
      </c>
      <c r="O23" s="30">
        <f>O7+O11+O15+O19</f>
        <v>236684394</v>
      </c>
      <c r="P23" s="30">
        <f>P7+P11+P15+P19</f>
        <v>241716263</v>
      </c>
      <c r="Q23" s="32">
        <f>Q7+Q11+Q15+Q19</f>
        <v>237377027</v>
      </c>
    </row>
    <row r="24" spans="1:17" ht="12.75">
      <c r="A24" s="11" t="s">
        <v>2</v>
      </c>
      <c r="B24" s="9">
        <f>B23/249</f>
        <v>1002830.610441767</v>
      </c>
      <c r="C24" s="9">
        <f>C23/249</f>
        <v>879740.0642570282</v>
      </c>
      <c r="D24" s="9">
        <f>D23/303</f>
        <v>790406.6171617162</v>
      </c>
      <c r="E24" s="9">
        <f>E23/303</f>
        <v>686724.0561056106</v>
      </c>
      <c r="F24" s="9">
        <f>F23/251</f>
        <v>939200.5099601593</v>
      </c>
      <c r="G24" s="9">
        <f>G23/251</f>
        <v>861171.7131474103</v>
      </c>
      <c r="H24" s="9">
        <f aca="true" t="shared" si="13" ref="H24:M24">H23/250</f>
        <v>936246.284</v>
      </c>
      <c r="I24" s="9">
        <f t="shared" si="13"/>
        <v>846284.396</v>
      </c>
      <c r="J24" s="9">
        <f t="shared" si="13"/>
        <v>911362.616</v>
      </c>
      <c r="K24" s="9">
        <f t="shared" si="13"/>
        <v>837829.508</v>
      </c>
      <c r="L24" s="22">
        <f t="shared" si="13"/>
        <v>990192</v>
      </c>
      <c r="M24" s="22">
        <f t="shared" si="13"/>
        <v>920878.56</v>
      </c>
      <c r="N24" s="22">
        <f>N23/250</f>
        <v>995856.48</v>
      </c>
      <c r="O24" s="22">
        <f>O23/250</f>
        <v>946737.576</v>
      </c>
      <c r="P24" s="22">
        <f>P23/250</f>
        <v>966865.052</v>
      </c>
      <c r="Q24" s="31">
        <f>Q23/250</f>
        <v>949508.108</v>
      </c>
    </row>
    <row r="25" spans="1:17" ht="12.75">
      <c r="A25" s="16" t="s">
        <v>3</v>
      </c>
      <c r="B25" s="17">
        <f aca="true" t="shared" si="14" ref="B25:K25">B23/12</f>
        <v>20808735.166666668</v>
      </c>
      <c r="C25" s="17">
        <f t="shared" si="14"/>
        <v>18254606.333333332</v>
      </c>
      <c r="D25" s="17">
        <f t="shared" si="14"/>
        <v>19957767.083333332</v>
      </c>
      <c r="E25" s="17">
        <f t="shared" si="14"/>
        <v>17339782.416666668</v>
      </c>
      <c r="F25" s="17">
        <f t="shared" si="14"/>
        <v>19644944</v>
      </c>
      <c r="G25" s="17">
        <f t="shared" si="14"/>
        <v>18012841.666666668</v>
      </c>
      <c r="H25" s="17">
        <f t="shared" si="14"/>
        <v>19505130.916666668</v>
      </c>
      <c r="I25" s="17">
        <f t="shared" si="14"/>
        <v>17630924.916666668</v>
      </c>
      <c r="J25" s="17">
        <f t="shared" si="14"/>
        <v>18986721.166666668</v>
      </c>
      <c r="K25" s="17">
        <f t="shared" si="14"/>
        <v>17454781.416666668</v>
      </c>
      <c r="L25" s="28">
        <f aca="true" t="shared" si="15" ref="L25:Q25">L23/12</f>
        <v>20629000</v>
      </c>
      <c r="M25" s="28">
        <f t="shared" si="15"/>
        <v>19184970</v>
      </c>
      <c r="N25" s="28">
        <f t="shared" si="15"/>
        <v>20747010</v>
      </c>
      <c r="O25" s="28">
        <f t="shared" si="15"/>
        <v>19723699.5</v>
      </c>
      <c r="P25" s="28">
        <f t="shared" si="15"/>
        <v>20143021.916666668</v>
      </c>
      <c r="Q25" s="33">
        <f t="shared" si="15"/>
        <v>19781418.916666668</v>
      </c>
    </row>
    <row r="26" ht="12.75" customHeight="1"/>
    <row r="27" s="12" customFormat="1" ht="12.75" customHeight="1">
      <c r="A27" s="12" t="s">
        <v>15</v>
      </c>
    </row>
    <row r="28" s="12" customFormat="1" ht="12.75" customHeight="1"/>
    <row r="29" spans="1:16" s="1" customFormat="1" ht="12.75">
      <c r="A29" s="20" t="s">
        <v>11</v>
      </c>
      <c r="B29" s="13"/>
      <c r="C29" s="13"/>
      <c r="D29" s="13"/>
      <c r="E29" s="13"/>
      <c r="F29" s="13"/>
      <c r="G29" s="13"/>
      <c r="P29" s="2"/>
    </row>
  </sheetData>
  <sheetProtection/>
  <mergeCells count="8">
    <mergeCell ref="P4:Q4"/>
    <mergeCell ref="N4:O4"/>
    <mergeCell ref="F4:G4"/>
    <mergeCell ref="H4:I4"/>
    <mergeCell ref="J4:K4"/>
    <mergeCell ref="B4:C4"/>
    <mergeCell ref="D4:E4"/>
    <mergeCell ref="L4:M4"/>
  </mergeCells>
  <printOptions/>
  <pageMargins left="0.5" right="0.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cp:lastPrinted>2016-12-13T12:23:49Z</cp:lastPrinted>
  <dcterms:created xsi:type="dcterms:W3CDTF">1999-04-05T12:00:50Z</dcterms:created>
  <dcterms:modified xsi:type="dcterms:W3CDTF">2018-12-13T12:45:36Z</dcterms:modified>
  <cp:category/>
  <cp:version/>
  <cp:contentType/>
  <cp:contentStatus/>
</cp:coreProperties>
</file>